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035"/>
  </bookViews>
  <sheets>
    <sheet name="Taula distribució Usos" sheetId="1" r:id="rId1"/>
  </sheets>
  <calcPr calcId="145621"/>
</workbook>
</file>

<file path=xl/calcChain.xml><?xml version="1.0" encoding="utf-8"?>
<calcChain xmlns="http://schemas.openxmlformats.org/spreadsheetml/2006/main">
  <c r="H77" i="1" l="1"/>
  <c r="H76" i="1"/>
  <c r="C78" i="1" l="1"/>
  <c r="C77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5" i="1"/>
  <c r="L69" i="1" l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K70" i="1"/>
  <c r="J70" i="1"/>
  <c r="I70" i="1"/>
  <c r="H70" i="1"/>
  <c r="G70" i="1"/>
  <c r="F70" i="1"/>
  <c r="L70" i="1" l="1"/>
</calcChain>
</file>

<file path=xl/sharedStrings.xml><?xml version="1.0" encoding="utf-8"?>
<sst xmlns="http://schemas.openxmlformats.org/spreadsheetml/2006/main" count="125" uniqueCount="120">
  <si>
    <t xml:space="preserve">Distribució dels usos de l'economia catalana per 65 productes </t>
  </si>
  <si>
    <t>Unitat: milers d'euros</t>
  </si>
  <si>
    <t>Num.</t>
  </si>
  <si>
    <t>CCAE-93 rev.1</t>
  </si>
  <si>
    <t xml:space="preserve"> productes</t>
  </si>
  <si>
    <t>Demanda intermèdia</t>
  </si>
  <si>
    <t>Consum llars</t>
  </si>
  <si>
    <t>Consum públic</t>
  </si>
  <si>
    <t>Formació bruta de capital</t>
  </si>
  <si>
    <t>Exportacions a la resta de l'Estat</t>
  </si>
  <si>
    <t>Exportacions a l'estranger</t>
  </si>
  <si>
    <t>TOTAL USOS</t>
  </si>
  <si>
    <t>01</t>
  </si>
  <si>
    <t xml:space="preserve">Productes de l'agricultura i la ramaderia i serveis relacionats </t>
  </si>
  <si>
    <t>02</t>
  </si>
  <si>
    <t>Productes de silvicultura, l'explotació forestal i serveis relacionats</t>
  </si>
  <si>
    <t>03</t>
  </si>
  <si>
    <t>05</t>
  </si>
  <si>
    <t>Productes de la pesca, l'aqüicultura i serveis relacionats</t>
  </si>
  <si>
    <t>04</t>
  </si>
  <si>
    <t>10-12</t>
  </si>
  <si>
    <t>Productes energètics</t>
  </si>
  <si>
    <t>13-14</t>
  </si>
  <si>
    <t>Altres minerals (excepte de productes energètics)</t>
  </si>
  <si>
    <t>06</t>
  </si>
  <si>
    <t>Carn i productes carnis</t>
  </si>
  <si>
    <t>07</t>
  </si>
  <si>
    <t>152-154, 156-158, 16</t>
  </si>
  <si>
    <t>Altres productes alimentaris i tabac</t>
  </si>
  <si>
    <t>08</t>
  </si>
  <si>
    <t>Productes lactis i gelats</t>
  </si>
  <si>
    <t>09</t>
  </si>
  <si>
    <t>159</t>
  </si>
  <si>
    <t>Begudes</t>
  </si>
  <si>
    <t>Productes tèxtils</t>
  </si>
  <si>
    <t>Peces de vestir i peces de pell</t>
  </si>
  <si>
    <t>Cuir, productes de cuir i calçat</t>
  </si>
  <si>
    <t>Fusta, suro i productes de fusta i suro (excepte mobles); articles de cistelleria i esparteria</t>
  </si>
  <si>
    <t>21</t>
  </si>
  <si>
    <t>Pasta de paper, paper i cartó i articles de paper i cartó</t>
  </si>
  <si>
    <t>Productes de l'edició, productes impresos i material enregistrat</t>
  </si>
  <si>
    <t>Coc, productes de refinació de petroli i combustibles nuclears</t>
  </si>
  <si>
    <t>Productes químics</t>
  </si>
  <si>
    <t>Productes de cautxú i productes plàstics</t>
  </si>
  <si>
    <t>Vidre i productes de vidre</t>
  </si>
  <si>
    <t>262-264</t>
  </si>
  <si>
    <t>Productes ceràmics, rajoles, maons, teules i productes de terra cuita per a la construcció</t>
  </si>
  <si>
    <t>Ciment, calç i guix</t>
  </si>
  <si>
    <t>266-268</t>
  </si>
  <si>
    <t>Elements de formigó, guix i ciment; pedra ornamental i per a la construcció i productes minerals no metàl·lics</t>
  </si>
  <si>
    <t>Productes de metal·lúrgia</t>
  </si>
  <si>
    <t>Productes metàl·lics (excepte maquinària i equips)</t>
  </si>
  <si>
    <t>29</t>
  </si>
  <si>
    <t>Maquinària i equips mecànics</t>
  </si>
  <si>
    <t>Màquines d'oficina i equips informàtics</t>
  </si>
  <si>
    <t>Maquinària i materials elèctrics</t>
  </si>
  <si>
    <t>32</t>
  </si>
  <si>
    <t>Materials electrònics; equips i aparells de ràdio, televisió i comunicacions</t>
  </si>
  <si>
    <t>Equips i instruments medicoquirúrgics, de precisió, òptica i rellotgeria</t>
  </si>
  <si>
    <t>34</t>
  </si>
  <si>
    <t>Vehícles de motor, remolcs i semiremolcs</t>
  </si>
  <si>
    <t>Altres materials de transports</t>
  </si>
  <si>
    <t>36</t>
  </si>
  <si>
    <t>Mobles i altres manufactures</t>
  </si>
  <si>
    <t>Serveis de reciclatge</t>
  </si>
  <si>
    <t>Serveis de producció i distribució d'energia elèctrica</t>
  </si>
  <si>
    <t>402, 403</t>
  </si>
  <si>
    <t>Gas manufacturat i serveis de distribució de combustibles gasosos, vapor i aigua calenta</t>
  </si>
  <si>
    <t>Serveis de captació, potabilització i distribució d'aigua</t>
  </si>
  <si>
    <t>45</t>
  </si>
  <si>
    <t>Treballs de construcció</t>
  </si>
  <si>
    <t>50</t>
  </si>
  <si>
    <t>Serveis de comerç, manteniment i reparació de vehicles de motor</t>
  </si>
  <si>
    <t>Serveis de comerç a l'engròs i intermediaris (excepte vehicles de motor)</t>
  </si>
  <si>
    <t>Serveis de comerç al detall (excepte vehicles de motor) i de reparacions</t>
  </si>
  <si>
    <t>551, 552</t>
  </si>
  <si>
    <t>Serveis d'hotels, càmpings i altres tipus d'allotjament</t>
  </si>
  <si>
    <t>553-555</t>
  </si>
  <si>
    <t>Serveis de restaurants, d'establiments de begudes, de menjadors col·lectius i provisió de menjars preparats</t>
  </si>
  <si>
    <t>Serveis de transport per ferrocarril</t>
  </si>
  <si>
    <t>602</t>
  </si>
  <si>
    <t>Serveis d'altres tipus de transport terrestre</t>
  </si>
  <si>
    <t>Serveis de transport marítim, de cabotatge i per vies interiors</t>
  </si>
  <si>
    <t>Serveis de transport aeri i espacial</t>
  </si>
  <si>
    <t>631, 632, 634</t>
  </si>
  <si>
    <t>Serveis afins al transport</t>
  </si>
  <si>
    <t>Serveis d'agències de viatges i operadors turístics</t>
  </si>
  <si>
    <t>64</t>
  </si>
  <si>
    <t>Serveis de correus i telecomunicacions</t>
  </si>
  <si>
    <t>Serveis de mediació financera (excepte assegurances i plans de pensions)</t>
  </si>
  <si>
    <t>Serveis d'assegurances i plans de pensions (excepte Seguretat Social obligatòria)</t>
  </si>
  <si>
    <t>Serveis auxiliars de la mediació financera</t>
  </si>
  <si>
    <t>Servies immobiliaris</t>
  </si>
  <si>
    <t>71</t>
  </si>
  <si>
    <t>Serveis de lloguer de maquinària, efectes personals i estris domèstics</t>
  </si>
  <si>
    <t>Serveis d'informàtica</t>
  </si>
  <si>
    <t>Serveis de recerca i desenvolupament</t>
  </si>
  <si>
    <t>74</t>
  </si>
  <si>
    <t>Altres serveis empresarials</t>
  </si>
  <si>
    <t>Serveis d'Administració pública, defensa i Seguretat Social obligatòria</t>
  </si>
  <si>
    <t>80</t>
  </si>
  <si>
    <t>Serveis d'educació</t>
  </si>
  <si>
    <t>85</t>
  </si>
  <si>
    <t>Serveis sanitaris i veterinaris i serveis socials</t>
  </si>
  <si>
    <t xml:space="preserve">Serveis de sanejament públic </t>
  </si>
  <si>
    <t>Serveis proporcionats per associacions</t>
  </si>
  <si>
    <t>92</t>
  </si>
  <si>
    <t>Serveis recreatius, culturals i esportius</t>
  </si>
  <si>
    <t>Altres serveis personals</t>
  </si>
  <si>
    <t>95</t>
  </si>
  <si>
    <t>Serveis de les llars que ocupen personal domèstic</t>
  </si>
  <si>
    <t>http://www.idescat.net/cat/economia/tioc/</t>
  </si>
  <si>
    <r>
      <t xml:space="preserve">Font: </t>
    </r>
    <r>
      <rPr>
        <i/>
        <sz val="10"/>
        <rFont val="Calibri"/>
        <family val="2"/>
        <scheme val="minor"/>
      </rPr>
      <t>Taules Input-Output de Catalunya 2005</t>
    </r>
    <r>
      <rPr>
        <sz val="10"/>
        <rFont val="Calibri"/>
        <family val="2"/>
        <scheme val="minor"/>
      </rPr>
      <t xml:space="preserve">. Idescat. </t>
    </r>
  </si>
  <si>
    <t>Data inici</t>
  </si>
  <si>
    <t>Data fi</t>
  </si>
  <si>
    <t>Dies</t>
  </si>
  <si>
    <t>Tipus Consum</t>
  </si>
  <si>
    <t>Productes</t>
  </si>
  <si>
    <t>Sense consum públic</t>
  </si>
  <si>
    <t>Demanda intermèdia elevada 
(&gt; 5.000.000)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</si>
</sst>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_-* #,##0\ _€_-;\-* #,##0\ _€_-;_-* &quot;-&quot;??\ _€_-;_-@_-"/>
    <numFmt numFmtId="165" formatCode="_-* #,##0.0\ _€_-;\-* #,##0.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i/>
      <sz val="10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0" fillId="0" borderId="0" xfId="0" applyFont="1"/>
    <xf numFmtId="0" fontId="0" fillId="0" borderId="0" xfId="0" applyFont="1" applyBorder="1"/>
    <xf numFmtId="0" fontId="5" fillId="0" borderId="0" xfId="0" applyFont="1" applyFill="1" applyBorder="1"/>
    <xf numFmtId="0" fontId="5" fillId="0" borderId="0" xfId="0" applyFont="1" applyFill="1"/>
    <xf numFmtId="0" fontId="4" fillId="0" borderId="0" xfId="0" applyFont="1" applyFill="1"/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left" vertical="center" wrapText="1"/>
    </xf>
    <xf numFmtId="164" fontId="4" fillId="0" borderId="2" xfId="1" applyNumberFormat="1" applyFont="1" applyBorder="1"/>
    <xf numFmtId="164" fontId="4" fillId="0" borderId="0" xfId="0" applyNumberFormat="1" applyFont="1" applyBorder="1"/>
    <xf numFmtId="165" fontId="4" fillId="0" borderId="0" xfId="0" applyNumberFormat="1" applyFont="1" applyBorder="1"/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/>
    </xf>
    <xf numFmtId="164" fontId="6" fillId="0" borderId="1" xfId="0" applyNumberFormat="1" applyFont="1" applyBorder="1"/>
    <xf numFmtId="0" fontId="5" fillId="0" borderId="0" xfId="0" applyFont="1"/>
    <xf numFmtId="164" fontId="0" fillId="0" borderId="0" xfId="0" applyNumberFormat="1" applyFont="1"/>
    <xf numFmtId="164" fontId="4" fillId="0" borderId="0" xfId="1" applyNumberFormat="1" applyFont="1" applyBorder="1"/>
    <xf numFmtId="0" fontId="5" fillId="3" borderId="0" xfId="0" applyFont="1" applyFill="1"/>
    <xf numFmtId="0" fontId="8" fillId="3" borderId="0" xfId="2" applyFont="1" applyFill="1" applyAlignment="1" applyProtection="1"/>
    <xf numFmtId="0" fontId="9" fillId="0" borderId="1" xfId="0" applyFont="1" applyBorder="1" applyAlignment="1">
      <alignment horizontal="center" vertical="center" wrapText="1"/>
    </xf>
    <xf numFmtId="14" fontId="4" fillId="0" borderId="2" xfId="1" applyNumberFormat="1" applyFont="1" applyBorder="1" applyAlignment="1">
      <alignment horizontal="center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64" fontId="4" fillId="0" borderId="1" xfId="1" applyNumberFormat="1" applyFont="1" applyBorder="1"/>
    <xf numFmtId="164" fontId="4" fillId="0" borderId="2" xfId="1" applyNumberFormat="1" applyFont="1" applyBorder="1" applyAlignment="1">
      <alignment horizontal="left" wrapText="1"/>
    </xf>
    <xf numFmtId="49" fontId="6" fillId="2" borderId="4" xfId="0" applyNumberFormat="1" applyFont="1" applyFill="1" applyBorder="1" applyAlignment="1">
      <alignment horizontal="left" vertical="center" wrapText="1"/>
    </xf>
    <xf numFmtId="49" fontId="6" fillId="2" borderId="5" xfId="0" applyNumberFormat="1" applyFont="1" applyFill="1" applyBorder="1" applyAlignment="1">
      <alignment horizontal="left" vertical="center" wrapText="1"/>
    </xf>
  </cellXfs>
  <cellStyles count="3">
    <cellStyle name="Coma" xfId="1" builtinId="3"/>
    <cellStyle name="Hipervínculo_tioc01-sect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descat.net/cat/economia/tioc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8"/>
  <sheetViews>
    <sheetView tabSelected="1" topLeftCell="A36" workbookViewId="0">
      <selection activeCell="G5" sqref="G5:G69"/>
    </sheetView>
  </sheetViews>
  <sheetFormatPr defaultColWidth="9.140625" defaultRowHeight="15" x14ac:dyDescent="0.25"/>
  <cols>
    <col min="1" max="1" width="5.7109375" style="26" customWidth="1"/>
    <col min="2" max="2" width="10.7109375" style="26" customWidth="1"/>
    <col min="3" max="3" width="50.42578125" style="26" customWidth="1"/>
    <col min="4" max="5" width="9" style="3" bestFit="1" customWidth="1"/>
    <col min="6" max="6" width="12" style="3" customWidth="1"/>
    <col min="7" max="7" width="12.140625" style="3" customWidth="1"/>
    <col min="8" max="8" width="11.28515625" style="3" customWidth="1"/>
    <col min="9" max="9" width="13.140625" style="3" customWidth="1"/>
    <col min="10" max="10" width="14.5703125" style="3" customWidth="1"/>
    <col min="11" max="11" width="12.42578125" style="3" customWidth="1"/>
    <col min="12" max="12" width="12.7109375" style="3" customWidth="1"/>
    <col min="13" max="13" width="10.5703125" style="4" customWidth="1"/>
    <col min="14" max="14" width="12.42578125" style="4" customWidth="1"/>
    <col min="15" max="15" width="12.5703125" style="4" customWidth="1"/>
    <col min="16" max="16" width="11.5703125" style="4" customWidth="1"/>
    <col min="17" max="17" width="11.140625" style="4" customWidth="1"/>
    <col min="18" max="18" width="11.42578125" style="4" customWidth="1"/>
    <col min="19" max="19" width="11.140625" style="4" customWidth="1"/>
    <col min="20" max="20" width="12.7109375" style="4" customWidth="1"/>
    <col min="21" max="25" width="10.7109375" style="4" customWidth="1"/>
    <col min="26" max="27" width="9.140625" style="5" customWidth="1"/>
    <col min="28" max="32" width="9.140625" style="4" customWidth="1"/>
    <col min="33" max="258" width="9.140625" style="3"/>
    <col min="259" max="259" width="5.7109375" style="3" customWidth="1"/>
    <col min="260" max="260" width="12.7109375" style="3" customWidth="1"/>
    <col min="261" max="261" width="55.7109375" style="3" customWidth="1"/>
    <col min="262" max="268" width="15.7109375" style="3" customWidth="1"/>
    <col min="269" max="269" width="10.7109375" style="3" customWidth="1"/>
    <col min="270" max="270" width="12.42578125" style="3" customWidth="1"/>
    <col min="271" max="271" width="12.5703125" style="3" customWidth="1"/>
    <col min="272" max="272" width="11.5703125" style="3" customWidth="1"/>
    <col min="273" max="273" width="11.140625" style="3" customWidth="1"/>
    <col min="274" max="274" width="11.42578125" style="3" customWidth="1"/>
    <col min="275" max="275" width="11.140625" style="3" customWidth="1"/>
    <col min="276" max="276" width="12.7109375" style="3" customWidth="1"/>
    <col min="277" max="281" width="10.7109375" style="3" customWidth="1"/>
    <col min="282" max="288" width="9.140625" style="3" customWidth="1"/>
    <col min="289" max="514" width="9.140625" style="3"/>
    <col min="515" max="515" width="5.7109375" style="3" customWidth="1"/>
    <col min="516" max="516" width="12.7109375" style="3" customWidth="1"/>
    <col min="517" max="517" width="55.7109375" style="3" customWidth="1"/>
    <col min="518" max="524" width="15.7109375" style="3" customWidth="1"/>
    <col min="525" max="525" width="10.7109375" style="3" customWidth="1"/>
    <col min="526" max="526" width="12.42578125" style="3" customWidth="1"/>
    <col min="527" max="527" width="12.5703125" style="3" customWidth="1"/>
    <col min="528" max="528" width="11.5703125" style="3" customWidth="1"/>
    <col min="529" max="529" width="11.140625" style="3" customWidth="1"/>
    <col min="530" max="530" width="11.42578125" style="3" customWidth="1"/>
    <col min="531" max="531" width="11.140625" style="3" customWidth="1"/>
    <col min="532" max="532" width="12.7109375" style="3" customWidth="1"/>
    <col min="533" max="537" width="10.7109375" style="3" customWidth="1"/>
    <col min="538" max="544" width="9.140625" style="3" customWidth="1"/>
    <col min="545" max="770" width="9.140625" style="3"/>
    <col min="771" max="771" width="5.7109375" style="3" customWidth="1"/>
    <col min="772" max="772" width="12.7109375" style="3" customWidth="1"/>
    <col min="773" max="773" width="55.7109375" style="3" customWidth="1"/>
    <col min="774" max="780" width="15.7109375" style="3" customWidth="1"/>
    <col min="781" max="781" width="10.7109375" style="3" customWidth="1"/>
    <col min="782" max="782" width="12.42578125" style="3" customWidth="1"/>
    <col min="783" max="783" width="12.5703125" style="3" customWidth="1"/>
    <col min="784" max="784" width="11.5703125" style="3" customWidth="1"/>
    <col min="785" max="785" width="11.140625" style="3" customWidth="1"/>
    <col min="786" max="786" width="11.42578125" style="3" customWidth="1"/>
    <col min="787" max="787" width="11.140625" style="3" customWidth="1"/>
    <col min="788" max="788" width="12.7109375" style="3" customWidth="1"/>
    <col min="789" max="793" width="10.7109375" style="3" customWidth="1"/>
    <col min="794" max="800" width="9.140625" style="3" customWidth="1"/>
    <col min="801" max="1026" width="9.140625" style="3"/>
    <col min="1027" max="1027" width="5.7109375" style="3" customWidth="1"/>
    <col min="1028" max="1028" width="12.7109375" style="3" customWidth="1"/>
    <col min="1029" max="1029" width="55.7109375" style="3" customWidth="1"/>
    <col min="1030" max="1036" width="15.7109375" style="3" customWidth="1"/>
    <col min="1037" max="1037" width="10.7109375" style="3" customWidth="1"/>
    <col min="1038" max="1038" width="12.42578125" style="3" customWidth="1"/>
    <col min="1039" max="1039" width="12.5703125" style="3" customWidth="1"/>
    <col min="1040" max="1040" width="11.5703125" style="3" customWidth="1"/>
    <col min="1041" max="1041" width="11.140625" style="3" customWidth="1"/>
    <col min="1042" max="1042" width="11.42578125" style="3" customWidth="1"/>
    <col min="1043" max="1043" width="11.140625" style="3" customWidth="1"/>
    <col min="1044" max="1044" width="12.7109375" style="3" customWidth="1"/>
    <col min="1045" max="1049" width="10.7109375" style="3" customWidth="1"/>
    <col min="1050" max="1056" width="9.140625" style="3" customWidth="1"/>
    <col min="1057" max="1282" width="9.140625" style="3"/>
    <col min="1283" max="1283" width="5.7109375" style="3" customWidth="1"/>
    <col min="1284" max="1284" width="12.7109375" style="3" customWidth="1"/>
    <col min="1285" max="1285" width="55.7109375" style="3" customWidth="1"/>
    <col min="1286" max="1292" width="15.7109375" style="3" customWidth="1"/>
    <col min="1293" max="1293" width="10.7109375" style="3" customWidth="1"/>
    <col min="1294" max="1294" width="12.42578125" style="3" customWidth="1"/>
    <col min="1295" max="1295" width="12.5703125" style="3" customWidth="1"/>
    <col min="1296" max="1296" width="11.5703125" style="3" customWidth="1"/>
    <col min="1297" max="1297" width="11.140625" style="3" customWidth="1"/>
    <col min="1298" max="1298" width="11.42578125" style="3" customWidth="1"/>
    <col min="1299" max="1299" width="11.140625" style="3" customWidth="1"/>
    <col min="1300" max="1300" width="12.7109375" style="3" customWidth="1"/>
    <col min="1301" max="1305" width="10.7109375" style="3" customWidth="1"/>
    <col min="1306" max="1312" width="9.140625" style="3" customWidth="1"/>
    <col min="1313" max="1538" width="9.140625" style="3"/>
    <col min="1539" max="1539" width="5.7109375" style="3" customWidth="1"/>
    <col min="1540" max="1540" width="12.7109375" style="3" customWidth="1"/>
    <col min="1541" max="1541" width="55.7109375" style="3" customWidth="1"/>
    <col min="1542" max="1548" width="15.7109375" style="3" customWidth="1"/>
    <col min="1549" max="1549" width="10.7109375" style="3" customWidth="1"/>
    <col min="1550" max="1550" width="12.42578125" style="3" customWidth="1"/>
    <col min="1551" max="1551" width="12.5703125" style="3" customWidth="1"/>
    <col min="1552" max="1552" width="11.5703125" style="3" customWidth="1"/>
    <col min="1553" max="1553" width="11.140625" style="3" customWidth="1"/>
    <col min="1554" max="1554" width="11.42578125" style="3" customWidth="1"/>
    <col min="1555" max="1555" width="11.140625" style="3" customWidth="1"/>
    <col min="1556" max="1556" width="12.7109375" style="3" customWidth="1"/>
    <col min="1557" max="1561" width="10.7109375" style="3" customWidth="1"/>
    <col min="1562" max="1568" width="9.140625" style="3" customWidth="1"/>
    <col min="1569" max="1794" width="9.140625" style="3"/>
    <col min="1795" max="1795" width="5.7109375" style="3" customWidth="1"/>
    <col min="1796" max="1796" width="12.7109375" style="3" customWidth="1"/>
    <col min="1797" max="1797" width="55.7109375" style="3" customWidth="1"/>
    <col min="1798" max="1804" width="15.7109375" style="3" customWidth="1"/>
    <col min="1805" max="1805" width="10.7109375" style="3" customWidth="1"/>
    <col min="1806" max="1806" width="12.42578125" style="3" customWidth="1"/>
    <col min="1807" max="1807" width="12.5703125" style="3" customWidth="1"/>
    <col min="1808" max="1808" width="11.5703125" style="3" customWidth="1"/>
    <col min="1809" max="1809" width="11.140625" style="3" customWidth="1"/>
    <col min="1810" max="1810" width="11.42578125" style="3" customWidth="1"/>
    <col min="1811" max="1811" width="11.140625" style="3" customWidth="1"/>
    <col min="1812" max="1812" width="12.7109375" style="3" customWidth="1"/>
    <col min="1813" max="1817" width="10.7109375" style="3" customWidth="1"/>
    <col min="1818" max="1824" width="9.140625" style="3" customWidth="1"/>
    <col min="1825" max="2050" width="9.140625" style="3"/>
    <col min="2051" max="2051" width="5.7109375" style="3" customWidth="1"/>
    <col min="2052" max="2052" width="12.7109375" style="3" customWidth="1"/>
    <col min="2053" max="2053" width="55.7109375" style="3" customWidth="1"/>
    <col min="2054" max="2060" width="15.7109375" style="3" customWidth="1"/>
    <col min="2061" max="2061" width="10.7109375" style="3" customWidth="1"/>
    <col min="2062" max="2062" width="12.42578125" style="3" customWidth="1"/>
    <col min="2063" max="2063" width="12.5703125" style="3" customWidth="1"/>
    <col min="2064" max="2064" width="11.5703125" style="3" customWidth="1"/>
    <col min="2065" max="2065" width="11.140625" style="3" customWidth="1"/>
    <col min="2066" max="2066" width="11.42578125" style="3" customWidth="1"/>
    <col min="2067" max="2067" width="11.140625" style="3" customWidth="1"/>
    <col min="2068" max="2068" width="12.7109375" style="3" customWidth="1"/>
    <col min="2069" max="2073" width="10.7109375" style="3" customWidth="1"/>
    <col min="2074" max="2080" width="9.140625" style="3" customWidth="1"/>
    <col min="2081" max="2306" width="9.140625" style="3"/>
    <col min="2307" max="2307" width="5.7109375" style="3" customWidth="1"/>
    <col min="2308" max="2308" width="12.7109375" style="3" customWidth="1"/>
    <col min="2309" max="2309" width="55.7109375" style="3" customWidth="1"/>
    <col min="2310" max="2316" width="15.7109375" style="3" customWidth="1"/>
    <col min="2317" max="2317" width="10.7109375" style="3" customWidth="1"/>
    <col min="2318" max="2318" width="12.42578125" style="3" customWidth="1"/>
    <col min="2319" max="2319" width="12.5703125" style="3" customWidth="1"/>
    <col min="2320" max="2320" width="11.5703125" style="3" customWidth="1"/>
    <col min="2321" max="2321" width="11.140625" style="3" customWidth="1"/>
    <col min="2322" max="2322" width="11.42578125" style="3" customWidth="1"/>
    <col min="2323" max="2323" width="11.140625" style="3" customWidth="1"/>
    <col min="2324" max="2324" width="12.7109375" style="3" customWidth="1"/>
    <col min="2325" max="2329" width="10.7109375" style="3" customWidth="1"/>
    <col min="2330" max="2336" width="9.140625" style="3" customWidth="1"/>
    <col min="2337" max="2562" width="9.140625" style="3"/>
    <col min="2563" max="2563" width="5.7109375" style="3" customWidth="1"/>
    <col min="2564" max="2564" width="12.7109375" style="3" customWidth="1"/>
    <col min="2565" max="2565" width="55.7109375" style="3" customWidth="1"/>
    <col min="2566" max="2572" width="15.7109375" style="3" customWidth="1"/>
    <col min="2573" max="2573" width="10.7109375" style="3" customWidth="1"/>
    <col min="2574" max="2574" width="12.42578125" style="3" customWidth="1"/>
    <col min="2575" max="2575" width="12.5703125" style="3" customWidth="1"/>
    <col min="2576" max="2576" width="11.5703125" style="3" customWidth="1"/>
    <col min="2577" max="2577" width="11.140625" style="3" customWidth="1"/>
    <col min="2578" max="2578" width="11.42578125" style="3" customWidth="1"/>
    <col min="2579" max="2579" width="11.140625" style="3" customWidth="1"/>
    <col min="2580" max="2580" width="12.7109375" style="3" customWidth="1"/>
    <col min="2581" max="2585" width="10.7109375" style="3" customWidth="1"/>
    <col min="2586" max="2592" width="9.140625" style="3" customWidth="1"/>
    <col min="2593" max="2818" width="9.140625" style="3"/>
    <col min="2819" max="2819" width="5.7109375" style="3" customWidth="1"/>
    <col min="2820" max="2820" width="12.7109375" style="3" customWidth="1"/>
    <col min="2821" max="2821" width="55.7109375" style="3" customWidth="1"/>
    <col min="2822" max="2828" width="15.7109375" style="3" customWidth="1"/>
    <col min="2829" max="2829" width="10.7109375" style="3" customWidth="1"/>
    <col min="2830" max="2830" width="12.42578125" style="3" customWidth="1"/>
    <col min="2831" max="2831" width="12.5703125" style="3" customWidth="1"/>
    <col min="2832" max="2832" width="11.5703125" style="3" customWidth="1"/>
    <col min="2833" max="2833" width="11.140625" style="3" customWidth="1"/>
    <col min="2834" max="2834" width="11.42578125" style="3" customWidth="1"/>
    <col min="2835" max="2835" width="11.140625" style="3" customWidth="1"/>
    <col min="2836" max="2836" width="12.7109375" style="3" customWidth="1"/>
    <col min="2837" max="2841" width="10.7109375" style="3" customWidth="1"/>
    <col min="2842" max="2848" width="9.140625" style="3" customWidth="1"/>
    <col min="2849" max="3074" width="9.140625" style="3"/>
    <col min="3075" max="3075" width="5.7109375" style="3" customWidth="1"/>
    <col min="3076" max="3076" width="12.7109375" style="3" customWidth="1"/>
    <col min="3077" max="3077" width="55.7109375" style="3" customWidth="1"/>
    <col min="3078" max="3084" width="15.7109375" style="3" customWidth="1"/>
    <col min="3085" max="3085" width="10.7109375" style="3" customWidth="1"/>
    <col min="3086" max="3086" width="12.42578125" style="3" customWidth="1"/>
    <col min="3087" max="3087" width="12.5703125" style="3" customWidth="1"/>
    <col min="3088" max="3088" width="11.5703125" style="3" customWidth="1"/>
    <col min="3089" max="3089" width="11.140625" style="3" customWidth="1"/>
    <col min="3090" max="3090" width="11.42578125" style="3" customWidth="1"/>
    <col min="3091" max="3091" width="11.140625" style="3" customWidth="1"/>
    <col min="3092" max="3092" width="12.7109375" style="3" customWidth="1"/>
    <col min="3093" max="3097" width="10.7109375" style="3" customWidth="1"/>
    <col min="3098" max="3104" width="9.140625" style="3" customWidth="1"/>
    <col min="3105" max="3330" width="9.140625" style="3"/>
    <col min="3331" max="3331" width="5.7109375" style="3" customWidth="1"/>
    <col min="3332" max="3332" width="12.7109375" style="3" customWidth="1"/>
    <col min="3333" max="3333" width="55.7109375" style="3" customWidth="1"/>
    <col min="3334" max="3340" width="15.7109375" style="3" customWidth="1"/>
    <col min="3341" max="3341" width="10.7109375" style="3" customWidth="1"/>
    <col min="3342" max="3342" width="12.42578125" style="3" customWidth="1"/>
    <col min="3343" max="3343" width="12.5703125" style="3" customWidth="1"/>
    <col min="3344" max="3344" width="11.5703125" style="3" customWidth="1"/>
    <col min="3345" max="3345" width="11.140625" style="3" customWidth="1"/>
    <col min="3346" max="3346" width="11.42578125" style="3" customWidth="1"/>
    <col min="3347" max="3347" width="11.140625" style="3" customWidth="1"/>
    <col min="3348" max="3348" width="12.7109375" style="3" customWidth="1"/>
    <col min="3349" max="3353" width="10.7109375" style="3" customWidth="1"/>
    <col min="3354" max="3360" width="9.140625" style="3" customWidth="1"/>
    <col min="3361" max="3586" width="9.140625" style="3"/>
    <col min="3587" max="3587" width="5.7109375" style="3" customWidth="1"/>
    <col min="3588" max="3588" width="12.7109375" style="3" customWidth="1"/>
    <col min="3589" max="3589" width="55.7109375" style="3" customWidth="1"/>
    <col min="3590" max="3596" width="15.7109375" style="3" customWidth="1"/>
    <col min="3597" max="3597" width="10.7109375" style="3" customWidth="1"/>
    <col min="3598" max="3598" width="12.42578125" style="3" customWidth="1"/>
    <col min="3599" max="3599" width="12.5703125" style="3" customWidth="1"/>
    <col min="3600" max="3600" width="11.5703125" style="3" customWidth="1"/>
    <col min="3601" max="3601" width="11.140625" style="3" customWidth="1"/>
    <col min="3602" max="3602" width="11.42578125" style="3" customWidth="1"/>
    <col min="3603" max="3603" width="11.140625" style="3" customWidth="1"/>
    <col min="3604" max="3604" width="12.7109375" style="3" customWidth="1"/>
    <col min="3605" max="3609" width="10.7109375" style="3" customWidth="1"/>
    <col min="3610" max="3616" width="9.140625" style="3" customWidth="1"/>
    <col min="3617" max="3842" width="9.140625" style="3"/>
    <col min="3843" max="3843" width="5.7109375" style="3" customWidth="1"/>
    <col min="3844" max="3844" width="12.7109375" style="3" customWidth="1"/>
    <col min="3845" max="3845" width="55.7109375" style="3" customWidth="1"/>
    <col min="3846" max="3852" width="15.7109375" style="3" customWidth="1"/>
    <col min="3853" max="3853" width="10.7109375" style="3" customWidth="1"/>
    <col min="3854" max="3854" width="12.42578125" style="3" customWidth="1"/>
    <col min="3855" max="3855" width="12.5703125" style="3" customWidth="1"/>
    <col min="3856" max="3856" width="11.5703125" style="3" customWidth="1"/>
    <col min="3857" max="3857" width="11.140625" style="3" customWidth="1"/>
    <col min="3858" max="3858" width="11.42578125" style="3" customWidth="1"/>
    <col min="3859" max="3859" width="11.140625" style="3" customWidth="1"/>
    <col min="3860" max="3860" width="12.7109375" style="3" customWidth="1"/>
    <col min="3861" max="3865" width="10.7109375" style="3" customWidth="1"/>
    <col min="3866" max="3872" width="9.140625" style="3" customWidth="1"/>
    <col min="3873" max="4098" width="9.140625" style="3"/>
    <col min="4099" max="4099" width="5.7109375" style="3" customWidth="1"/>
    <col min="4100" max="4100" width="12.7109375" style="3" customWidth="1"/>
    <col min="4101" max="4101" width="55.7109375" style="3" customWidth="1"/>
    <col min="4102" max="4108" width="15.7109375" style="3" customWidth="1"/>
    <col min="4109" max="4109" width="10.7109375" style="3" customWidth="1"/>
    <col min="4110" max="4110" width="12.42578125" style="3" customWidth="1"/>
    <col min="4111" max="4111" width="12.5703125" style="3" customWidth="1"/>
    <col min="4112" max="4112" width="11.5703125" style="3" customWidth="1"/>
    <col min="4113" max="4113" width="11.140625" style="3" customWidth="1"/>
    <col min="4114" max="4114" width="11.42578125" style="3" customWidth="1"/>
    <col min="4115" max="4115" width="11.140625" style="3" customWidth="1"/>
    <col min="4116" max="4116" width="12.7109375" style="3" customWidth="1"/>
    <col min="4117" max="4121" width="10.7109375" style="3" customWidth="1"/>
    <col min="4122" max="4128" width="9.140625" style="3" customWidth="1"/>
    <col min="4129" max="4354" width="9.140625" style="3"/>
    <col min="4355" max="4355" width="5.7109375" style="3" customWidth="1"/>
    <col min="4356" max="4356" width="12.7109375" style="3" customWidth="1"/>
    <col min="4357" max="4357" width="55.7109375" style="3" customWidth="1"/>
    <col min="4358" max="4364" width="15.7109375" style="3" customWidth="1"/>
    <col min="4365" max="4365" width="10.7109375" style="3" customWidth="1"/>
    <col min="4366" max="4366" width="12.42578125" style="3" customWidth="1"/>
    <col min="4367" max="4367" width="12.5703125" style="3" customWidth="1"/>
    <col min="4368" max="4368" width="11.5703125" style="3" customWidth="1"/>
    <col min="4369" max="4369" width="11.140625" style="3" customWidth="1"/>
    <col min="4370" max="4370" width="11.42578125" style="3" customWidth="1"/>
    <col min="4371" max="4371" width="11.140625" style="3" customWidth="1"/>
    <col min="4372" max="4372" width="12.7109375" style="3" customWidth="1"/>
    <col min="4373" max="4377" width="10.7109375" style="3" customWidth="1"/>
    <col min="4378" max="4384" width="9.140625" style="3" customWidth="1"/>
    <col min="4385" max="4610" width="9.140625" style="3"/>
    <col min="4611" max="4611" width="5.7109375" style="3" customWidth="1"/>
    <col min="4612" max="4612" width="12.7109375" style="3" customWidth="1"/>
    <col min="4613" max="4613" width="55.7109375" style="3" customWidth="1"/>
    <col min="4614" max="4620" width="15.7109375" style="3" customWidth="1"/>
    <col min="4621" max="4621" width="10.7109375" style="3" customWidth="1"/>
    <col min="4622" max="4622" width="12.42578125" style="3" customWidth="1"/>
    <col min="4623" max="4623" width="12.5703125" style="3" customWidth="1"/>
    <col min="4624" max="4624" width="11.5703125" style="3" customWidth="1"/>
    <col min="4625" max="4625" width="11.140625" style="3" customWidth="1"/>
    <col min="4626" max="4626" width="11.42578125" style="3" customWidth="1"/>
    <col min="4627" max="4627" width="11.140625" style="3" customWidth="1"/>
    <col min="4628" max="4628" width="12.7109375" style="3" customWidth="1"/>
    <col min="4629" max="4633" width="10.7109375" style="3" customWidth="1"/>
    <col min="4634" max="4640" width="9.140625" style="3" customWidth="1"/>
    <col min="4641" max="4866" width="9.140625" style="3"/>
    <col min="4867" max="4867" width="5.7109375" style="3" customWidth="1"/>
    <col min="4868" max="4868" width="12.7109375" style="3" customWidth="1"/>
    <col min="4869" max="4869" width="55.7109375" style="3" customWidth="1"/>
    <col min="4870" max="4876" width="15.7109375" style="3" customWidth="1"/>
    <col min="4877" max="4877" width="10.7109375" style="3" customWidth="1"/>
    <col min="4878" max="4878" width="12.42578125" style="3" customWidth="1"/>
    <col min="4879" max="4879" width="12.5703125" style="3" customWidth="1"/>
    <col min="4880" max="4880" width="11.5703125" style="3" customWidth="1"/>
    <col min="4881" max="4881" width="11.140625" style="3" customWidth="1"/>
    <col min="4882" max="4882" width="11.42578125" style="3" customWidth="1"/>
    <col min="4883" max="4883" width="11.140625" style="3" customWidth="1"/>
    <col min="4884" max="4884" width="12.7109375" style="3" customWidth="1"/>
    <col min="4885" max="4889" width="10.7109375" style="3" customWidth="1"/>
    <col min="4890" max="4896" width="9.140625" style="3" customWidth="1"/>
    <col min="4897" max="5122" width="9.140625" style="3"/>
    <col min="5123" max="5123" width="5.7109375" style="3" customWidth="1"/>
    <col min="5124" max="5124" width="12.7109375" style="3" customWidth="1"/>
    <col min="5125" max="5125" width="55.7109375" style="3" customWidth="1"/>
    <col min="5126" max="5132" width="15.7109375" style="3" customWidth="1"/>
    <col min="5133" max="5133" width="10.7109375" style="3" customWidth="1"/>
    <col min="5134" max="5134" width="12.42578125" style="3" customWidth="1"/>
    <col min="5135" max="5135" width="12.5703125" style="3" customWidth="1"/>
    <col min="5136" max="5136" width="11.5703125" style="3" customWidth="1"/>
    <col min="5137" max="5137" width="11.140625" style="3" customWidth="1"/>
    <col min="5138" max="5138" width="11.42578125" style="3" customWidth="1"/>
    <col min="5139" max="5139" width="11.140625" style="3" customWidth="1"/>
    <col min="5140" max="5140" width="12.7109375" style="3" customWidth="1"/>
    <col min="5141" max="5145" width="10.7109375" style="3" customWidth="1"/>
    <col min="5146" max="5152" width="9.140625" style="3" customWidth="1"/>
    <col min="5153" max="5378" width="9.140625" style="3"/>
    <col min="5379" max="5379" width="5.7109375" style="3" customWidth="1"/>
    <col min="5380" max="5380" width="12.7109375" style="3" customWidth="1"/>
    <col min="5381" max="5381" width="55.7109375" style="3" customWidth="1"/>
    <col min="5382" max="5388" width="15.7109375" style="3" customWidth="1"/>
    <col min="5389" max="5389" width="10.7109375" style="3" customWidth="1"/>
    <col min="5390" max="5390" width="12.42578125" style="3" customWidth="1"/>
    <col min="5391" max="5391" width="12.5703125" style="3" customWidth="1"/>
    <col min="5392" max="5392" width="11.5703125" style="3" customWidth="1"/>
    <col min="5393" max="5393" width="11.140625" style="3" customWidth="1"/>
    <col min="5394" max="5394" width="11.42578125" style="3" customWidth="1"/>
    <col min="5395" max="5395" width="11.140625" style="3" customWidth="1"/>
    <col min="5396" max="5396" width="12.7109375" style="3" customWidth="1"/>
    <col min="5397" max="5401" width="10.7109375" style="3" customWidth="1"/>
    <col min="5402" max="5408" width="9.140625" style="3" customWidth="1"/>
    <col min="5409" max="5634" width="9.140625" style="3"/>
    <col min="5635" max="5635" width="5.7109375" style="3" customWidth="1"/>
    <col min="5636" max="5636" width="12.7109375" style="3" customWidth="1"/>
    <col min="5637" max="5637" width="55.7109375" style="3" customWidth="1"/>
    <col min="5638" max="5644" width="15.7109375" style="3" customWidth="1"/>
    <col min="5645" max="5645" width="10.7109375" style="3" customWidth="1"/>
    <col min="5646" max="5646" width="12.42578125" style="3" customWidth="1"/>
    <col min="5647" max="5647" width="12.5703125" style="3" customWidth="1"/>
    <col min="5648" max="5648" width="11.5703125" style="3" customWidth="1"/>
    <col min="5649" max="5649" width="11.140625" style="3" customWidth="1"/>
    <col min="5650" max="5650" width="11.42578125" style="3" customWidth="1"/>
    <col min="5651" max="5651" width="11.140625" style="3" customWidth="1"/>
    <col min="5652" max="5652" width="12.7109375" style="3" customWidth="1"/>
    <col min="5653" max="5657" width="10.7109375" style="3" customWidth="1"/>
    <col min="5658" max="5664" width="9.140625" style="3" customWidth="1"/>
    <col min="5665" max="5890" width="9.140625" style="3"/>
    <col min="5891" max="5891" width="5.7109375" style="3" customWidth="1"/>
    <col min="5892" max="5892" width="12.7109375" style="3" customWidth="1"/>
    <col min="5893" max="5893" width="55.7109375" style="3" customWidth="1"/>
    <col min="5894" max="5900" width="15.7109375" style="3" customWidth="1"/>
    <col min="5901" max="5901" width="10.7109375" style="3" customWidth="1"/>
    <col min="5902" max="5902" width="12.42578125" style="3" customWidth="1"/>
    <col min="5903" max="5903" width="12.5703125" style="3" customWidth="1"/>
    <col min="5904" max="5904" width="11.5703125" style="3" customWidth="1"/>
    <col min="5905" max="5905" width="11.140625" style="3" customWidth="1"/>
    <col min="5906" max="5906" width="11.42578125" style="3" customWidth="1"/>
    <col min="5907" max="5907" width="11.140625" style="3" customWidth="1"/>
    <col min="5908" max="5908" width="12.7109375" style="3" customWidth="1"/>
    <col min="5909" max="5913" width="10.7109375" style="3" customWidth="1"/>
    <col min="5914" max="5920" width="9.140625" style="3" customWidth="1"/>
    <col min="5921" max="6146" width="9.140625" style="3"/>
    <col min="6147" max="6147" width="5.7109375" style="3" customWidth="1"/>
    <col min="6148" max="6148" width="12.7109375" style="3" customWidth="1"/>
    <col min="6149" max="6149" width="55.7109375" style="3" customWidth="1"/>
    <col min="6150" max="6156" width="15.7109375" style="3" customWidth="1"/>
    <col min="6157" max="6157" width="10.7109375" style="3" customWidth="1"/>
    <col min="6158" max="6158" width="12.42578125" style="3" customWidth="1"/>
    <col min="6159" max="6159" width="12.5703125" style="3" customWidth="1"/>
    <col min="6160" max="6160" width="11.5703125" style="3" customWidth="1"/>
    <col min="6161" max="6161" width="11.140625" style="3" customWidth="1"/>
    <col min="6162" max="6162" width="11.42578125" style="3" customWidth="1"/>
    <col min="6163" max="6163" width="11.140625" style="3" customWidth="1"/>
    <col min="6164" max="6164" width="12.7109375" style="3" customWidth="1"/>
    <col min="6165" max="6169" width="10.7109375" style="3" customWidth="1"/>
    <col min="6170" max="6176" width="9.140625" style="3" customWidth="1"/>
    <col min="6177" max="6402" width="9.140625" style="3"/>
    <col min="6403" max="6403" width="5.7109375" style="3" customWidth="1"/>
    <col min="6404" max="6404" width="12.7109375" style="3" customWidth="1"/>
    <col min="6405" max="6405" width="55.7109375" style="3" customWidth="1"/>
    <col min="6406" max="6412" width="15.7109375" style="3" customWidth="1"/>
    <col min="6413" max="6413" width="10.7109375" style="3" customWidth="1"/>
    <col min="6414" max="6414" width="12.42578125" style="3" customWidth="1"/>
    <col min="6415" max="6415" width="12.5703125" style="3" customWidth="1"/>
    <col min="6416" max="6416" width="11.5703125" style="3" customWidth="1"/>
    <col min="6417" max="6417" width="11.140625" style="3" customWidth="1"/>
    <col min="6418" max="6418" width="11.42578125" style="3" customWidth="1"/>
    <col min="6419" max="6419" width="11.140625" style="3" customWidth="1"/>
    <col min="6420" max="6420" width="12.7109375" style="3" customWidth="1"/>
    <col min="6421" max="6425" width="10.7109375" style="3" customWidth="1"/>
    <col min="6426" max="6432" width="9.140625" style="3" customWidth="1"/>
    <col min="6433" max="6658" width="9.140625" style="3"/>
    <col min="6659" max="6659" width="5.7109375" style="3" customWidth="1"/>
    <col min="6660" max="6660" width="12.7109375" style="3" customWidth="1"/>
    <col min="6661" max="6661" width="55.7109375" style="3" customWidth="1"/>
    <col min="6662" max="6668" width="15.7109375" style="3" customWidth="1"/>
    <col min="6669" max="6669" width="10.7109375" style="3" customWidth="1"/>
    <col min="6670" max="6670" width="12.42578125" style="3" customWidth="1"/>
    <col min="6671" max="6671" width="12.5703125" style="3" customWidth="1"/>
    <col min="6672" max="6672" width="11.5703125" style="3" customWidth="1"/>
    <col min="6673" max="6673" width="11.140625" style="3" customWidth="1"/>
    <col min="6674" max="6674" width="11.42578125" style="3" customWidth="1"/>
    <col min="6675" max="6675" width="11.140625" style="3" customWidth="1"/>
    <col min="6676" max="6676" width="12.7109375" style="3" customWidth="1"/>
    <col min="6677" max="6681" width="10.7109375" style="3" customWidth="1"/>
    <col min="6682" max="6688" width="9.140625" style="3" customWidth="1"/>
    <col min="6689" max="6914" width="9.140625" style="3"/>
    <col min="6915" max="6915" width="5.7109375" style="3" customWidth="1"/>
    <col min="6916" max="6916" width="12.7109375" style="3" customWidth="1"/>
    <col min="6917" max="6917" width="55.7109375" style="3" customWidth="1"/>
    <col min="6918" max="6924" width="15.7109375" style="3" customWidth="1"/>
    <col min="6925" max="6925" width="10.7109375" style="3" customWidth="1"/>
    <col min="6926" max="6926" width="12.42578125" style="3" customWidth="1"/>
    <col min="6927" max="6927" width="12.5703125" style="3" customWidth="1"/>
    <col min="6928" max="6928" width="11.5703125" style="3" customWidth="1"/>
    <col min="6929" max="6929" width="11.140625" style="3" customWidth="1"/>
    <col min="6930" max="6930" width="11.42578125" style="3" customWidth="1"/>
    <col min="6931" max="6931" width="11.140625" style="3" customWidth="1"/>
    <col min="6932" max="6932" width="12.7109375" style="3" customWidth="1"/>
    <col min="6933" max="6937" width="10.7109375" style="3" customWidth="1"/>
    <col min="6938" max="6944" width="9.140625" style="3" customWidth="1"/>
    <col min="6945" max="7170" width="9.140625" style="3"/>
    <col min="7171" max="7171" width="5.7109375" style="3" customWidth="1"/>
    <col min="7172" max="7172" width="12.7109375" style="3" customWidth="1"/>
    <col min="7173" max="7173" width="55.7109375" style="3" customWidth="1"/>
    <col min="7174" max="7180" width="15.7109375" style="3" customWidth="1"/>
    <col min="7181" max="7181" width="10.7109375" style="3" customWidth="1"/>
    <col min="7182" max="7182" width="12.42578125" style="3" customWidth="1"/>
    <col min="7183" max="7183" width="12.5703125" style="3" customWidth="1"/>
    <col min="7184" max="7184" width="11.5703125" style="3" customWidth="1"/>
    <col min="7185" max="7185" width="11.140625" style="3" customWidth="1"/>
    <col min="7186" max="7186" width="11.42578125" style="3" customWidth="1"/>
    <col min="7187" max="7187" width="11.140625" style="3" customWidth="1"/>
    <col min="7188" max="7188" width="12.7109375" style="3" customWidth="1"/>
    <col min="7189" max="7193" width="10.7109375" style="3" customWidth="1"/>
    <col min="7194" max="7200" width="9.140625" style="3" customWidth="1"/>
    <col min="7201" max="7426" width="9.140625" style="3"/>
    <col min="7427" max="7427" width="5.7109375" style="3" customWidth="1"/>
    <col min="7428" max="7428" width="12.7109375" style="3" customWidth="1"/>
    <col min="7429" max="7429" width="55.7109375" style="3" customWidth="1"/>
    <col min="7430" max="7436" width="15.7109375" style="3" customWidth="1"/>
    <col min="7437" max="7437" width="10.7109375" style="3" customWidth="1"/>
    <col min="7438" max="7438" width="12.42578125" style="3" customWidth="1"/>
    <col min="7439" max="7439" width="12.5703125" style="3" customWidth="1"/>
    <col min="7440" max="7440" width="11.5703125" style="3" customWidth="1"/>
    <col min="7441" max="7441" width="11.140625" style="3" customWidth="1"/>
    <col min="7442" max="7442" width="11.42578125" style="3" customWidth="1"/>
    <col min="7443" max="7443" width="11.140625" style="3" customWidth="1"/>
    <col min="7444" max="7444" width="12.7109375" style="3" customWidth="1"/>
    <col min="7445" max="7449" width="10.7109375" style="3" customWidth="1"/>
    <col min="7450" max="7456" width="9.140625" style="3" customWidth="1"/>
    <col min="7457" max="7682" width="9.140625" style="3"/>
    <col min="7683" max="7683" width="5.7109375" style="3" customWidth="1"/>
    <col min="7684" max="7684" width="12.7109375" style="3" customWidth="1"/>
    <col min="7685" max="7685" width="55.7109375" style="3" customWidth="1"/>
    <col min="7686" max="7692" width="15.7109375" style="3" customWidth="1"/>
    <col min="7693" max="7693" width="10.7109375" style="3" customWidth="1"/>
    <col min="7694" max="7694" width="12.42578125" style="3" customWidth="1"/>
    <col min="7695" max="7695" width="12.5703125" style="3" customWidth="1"/>
    <col min="7696" max="7696" width="11.5703125" style="3" customWidth="1"/>
    <col min="7697" max="7697" width="11.140625" style="3" customWidth="1"/>
    <col min="7698" max="7698" width="11.42578125" style="3" customWidth="1"/>
    <col min="7699" max="7699" width="11.140625" style="3" customWidth="1"/>
    <col min="7700" max="7700" width="12.7109375" style="3" customWidth="1"/>
    <col min="7701" max="7705" width="10.7109375" style="3" customWidth="1"/>
    <col min="7706" max="7712" width="9.140625" style="3" customWidth="1"/>
    <col min="7713" max="7938" width="9.140625" style="3"/>
    <col min="7939" max="7939" width="5.7109375" style="3" customWidth="1"/>
    <col min="7940" max="7940" width="12.7109375" style="3" customWidth="1"/>
    <col min="7941" max="7941" width="55.7109375" style="3" customWidth="1"/>
    <col min="7942" max="7948" width="15.7109375" style="3" customWidth="1"/>
    <col min="7949" max="7949" width="10.7109375" style="3" customWidth="1"/>
    <col min="7950" max="7950" width="12.42578125" style="3" customWidth="1"/>
    <col min="7951" max="7951" width="12.5703125" style="3" customWidth="1"/>
    <col min="7952" max="7952" width="11.5703125" style="3" customWidth="1"/>
    <col min="7953" max="7953" width="11.140625" style="3" customWidth="1"/>
    <col min="7954" max="7954" width="11.42578125" style="3" customWidth="1"/>
    <col min="7955" max="7955" width="11.140625" style="3" customWidth="1"/>
    <col min="7956" max="7956" width="12.7109375" style="3" customWidth="1"/>
    <col min="7957" max="7961" width="10.7109375" style="3" customWidth="1"/>
    <col min="7962" max="7968" width="9.140625" style="3" customWidth="1"/>
    <col min="7969" max="8194" width="9.140625" style="3"/>
    <col min="8195" max="8195" width="5.7109375" style="3" customWidth="1"/>
    <col min="8196" max="8196" width="12.7109375" style="3" customWidth="1"/>
    <col min="8197" max="8197" width="55.7109375" style="3" customWidth="1"/>
    <col min="8198" max="8204" width="15.7109375" style="3" customWidth="1"/>
    <col min="8205" max="8205" width="10.7109375" style="3" customWidth="1"/>
    <col min="8206" max="8206" width="12.42578125" style="3" customWidth="1"/>
    <col min="8207" max="8207" width="12.5703125" style="3" customWidth="1"/>
    <col min="8208" max="8208" width="11.5703125" style="3" customWidth="1"/>
    <col min="8209" max="8209" width="11.140625" style="3" customWidth="1"/>
    <col min="8210" max="8210" width="11.42578125" style="3" customWidth="1"/>
    <col min="8211" max="8211" width="11.140625" style="3" customWidth="1"/>
    <col min="8212" max="8212" width="12.7109375" style="3" customWidth="1"/>
    <col min="8213" max="8217" width="10.7109375" style="3" customWidth="1"/>
    <col min="8218" max="8224" width="9.140625" style="3" customWidth="1"/>
    <col min="8225" max="8450" width="9.140625" style="3"/>
    <col min="8451" max="8451" width="5.7109375" style="3" customWidth="1"/>
    <col min="8452" max="8452" width="12.7109375" style="3" customWidth="1"/>
    <col min="8453" max="8453" width="55.7109375" style="3" customWidth="1"/>
    <col min="8454" max="8460" width="15.7109375" style="3" customWidth="1"/>
    <col min="8461" max="8461" width="10.7109375" style="3" customWidth="1"/>
    <col min="8462" max="8462" width="12.42578125" style="3" customWidth="1"/>
    <col min="8463" max="8463" width="12.5703125" style="3" customWidth="1"/>
    <col min="8464" max="8464" width="11.5703125" style="3" customWidth="1"/>
    <col min="8465" max="8465" width="11.140625" style="3" customWidth="1"/>
    <col min="8466" max="8466" width="11.42578125" style="3" customWidth="1"/>
    <col min="8467" max="8467" width="11.140625" style="3" customWidth="1"/>
    <col min="8468" max="8468" width="12.7109375" style="3" customWidth="1"/>
    <col min="8469" max="8473" width="10.7109375" style="3" customWidth="1"/>
    <col min="8474" max="8480" width="9.140625" style="3" customWidth="1"/>
    <col min="8481" max="8706" width="9.140625" style="3"/>
    <col min="8707" max="8707" width="5.7109375" style="3" customWidth="1"/>
    <col min="8708" max="8708" width="12.7109375" style="3" customWidth="1"/>
    <col min="8709" max="8709" width="55.7109375" style="3" customWidth="1"/>
    <col min="8710" max="8716" width="15.7109375" style="3" customWidth="1"/>
    <col min="8717" max="8717" width="10.7109375" style="3" customWidth="1"/>
    <col min="8718" max="8718" width="12.42578125" style="3" customWidth="1"/>
    <col min="8719" max="8719" width="12.5703125" style="3" customWidth="1"/>
    <col min="8720" max="8720" width="11.5703125" style="3" customWidth="1"/>
    <col min="8721" max="8721" width="11.140625" style="3" customWidth="1"/>
    <col min="8722" max="8722" width="11.42578125" style="3" customWidth="1"/>
    <col min="8723" max="8723" width="11.140625" style="3" customWidth="1"/>
    <col min="8724" max="8724" width="12.7109375" style="3" customWidth="1"/>
    <col min="8725" max="8729" width="10.7109375" style="3" customWidth="1"/>
    <col min="8730" max="8736" width="9.140625" style="3" customWidth="1"/>
    <col min="8737" max="8962" width="9.140625" style="3"/>
    <col min="8963" max="8963" width="5.7109375" style="3" customWidth="1"/>
    <col min="8964" max="8964" width="12.7109375" style="3" customWidth="1"/>
    <col min="8965" max="8965" width="55.7109375" style="3" customWidth="1"/>
    <col min="8966" max="8972" width="15.7109375" style="3" customWidth="1"/>
    <col min="8973" max="8973" width="10.7109375" style="3" customWidth="1"/>
    <col min="8974" max="8974" width="12.42578125" style="3" customWidth="1"/>
    <col min="8975" max="8975" width="12.5703125" style="3" customWidth="1"/>
    <col min="8976" max="8976" width="11.5703125" style="3" customWidth="1"/>
    <col min="8977" max="8977" width="11.140625" style="3" customWidth="1"/>
    <col min="8978" max="8978" width="11.42578125" style="3" customWidth="1"/>
    <col min="8979" max="8979" width="11.140625" style="3" customWidth="1"/>
    <col min="8980" max="8980" width="12.7109375" style="3" customWidth="1"/>
    <col min="8981" max="8985" width="10.7109375" style="3" customWidth="1"/>
    <col min="8986" max="8992" width="9.140625" style="3" customWidth="1"/>
    <col min="8993" max="9218" width="9.140625" style="3"/>
    <col min="9219" max="9219" width="5.7109375" style="3" customWidth="1"/>
    <col min="9220" max="9220" width="12.7109375" style="3" customWidth="1"/>
    <col min="9221" max="9221" width="55.7109375" style="3" customWidth="1"/>
    <col min="9222" max="9228" width="15.7109375" style="3" customWidth="1"/>
    <col min="9229" max="9229" width="10.7109375" style="3" customWidth="1"/>
    <col min="9230" max="9230" width="12.42578125" style="3" customWidth="1"/>
    <col min="9231" max="9231" width="12.5703125" style="3" customWidth="1"/>
    <col min="9232" max="9232" width="11.5703125" style="3" customWidth="1"/>
    <col min="9233" max="9233" width="11.140625" style="3" customWidth="1"/>
    <col min="9234" max="9234" width="11.42578125" style="3" customWidth="1"/>
    <col min="9235" max="9235" width="11.140625" style="3" customWidth="1"/>
    <col min="9236" max="9236" width="12.7109375" style="3" customWidth="1"/>
    <col min="9237" max="9241" width="10.7109375" style="3" customWidth="1"/>
    <col min="9242" max="9248" width="9.140625" style="3" customWidth="1"/>
    <col min="9249" max="9474" width="9.140625" style="3"/>
    <col min="9475" max="9475" width="5.7109375" style="3" customWidth="1"/>
    <col min="9476" max="9476" width="12.7109375" style="3" customWidth="1"/>
    <col min="9477" max="9477" width="55.7109375" style="3" customWidth="1"/>
    <col min="9478" max="9484" width="15.7109375" style="3" customWidth="1"/>
    <col min="9485" max="9485" width="10.7109375" style="3" customWidth="1"/>
    <col min="9486" max="9486" width="12.42578125" style="3" customWidth="1"/>
    <col min="9487" max="9487" width="12.5703125" style="3" customWidth="1"/>
    <col min="9488" max="9488" width="11.5703125" style="3" customWidth="1"/>
    <col min="9489" max="9489" width="11.140625" style="3" customWidth="1"/>
    <col min="9490" max="9490" width="11.42578125" style="3" customWidth="1"/>
    <col min="9491" max="9491" width="11.140625" style="3" customWidth="1"/>
    <col min="9492" max="9492" width="12.7109375" style="3" customWidth="1"/>
    <col min="9493" max="9497" width="10.7109375" style="3" customWidth="1"/>
    <col min="9498" max="9504" width="9.140625" style="3" customWidth="1"/>
    <col min="9505" max="9730" width="9.140625" style="3"/>
    <col min="9731" max="9731" width="5.7109375" style="3" customWidth="1"/>
    <col min="9732" max="9732" width="12.7109375" style="3" customWidth="1"/>
    <col min="9733" max="9733" width="55.7109375" style="3" customWidth="1"/>
    <col min="9734" max="9740" width="15.7109375" style="3" customWidth="1"/>
    <col min="9741" max="9741" width="10.7109375" style="3" customWidth="1"/>
    <col min="9742" max="9742" width="12.42578125" style="3" customWidth="1"/>
    <col min="9743" max="9743" width="12.5703125" style="3" customWidth="1"/>
    <col min="9744" max="9744" width="11.5703125" style="3" customWidth="1"/>
    <col min="9745" max="9745" width="11.140625" style="3" customWidth="1"/>
    <col min="9746" max="9746" width="11.42578125" style="3" customWidth="1"/>
    <col min="9747" max="9747" width="11.140625" style="3" customWidth="1"/>
    <col min="9748" max="9748" width="12.7109375" style="3" customWidth="1"/>
    <col min="9749" max="9753" width="10.7109375" style="3" customWidth="1"/>
    <col min="9754" max="9760" width="9.140625" style="3" customWidth="1"/>
    <col min="9761" max="9986" width="9.140625" style="3"/>
    <col min="9987" max="9987" width="5.7109375" style="3" customWidth="1"/>
    <col min="9988" max="9988" width="12.7109375" style="3" customWidth="1"/>
    <col min="9989" max="9989" width="55.7109375" style="3" customWidth="1"/>
    <col min="9990" max="9996" width="15.7109375" style="3" customWidth="1"/>
    <col min="9997" max="9997" width="10.7109375" style="3" customWidth="1"/>
    <col min="9998" max="9998" width="12.42578125" style="3" customWidth="1"/>
    <col min="9999" max="9999" width="12.5703125" style="3" customWidth="1"/>
    <col min="10000" max="10000" width="11.5703125" style="3" customWidth="1"/>
    <col min="10001" max="10001" width="11.140625" style="3" customWidth="1"/>
    <col min="10002" max="10002" width="11.42578125" style="3" customWidth="1"/>
    <col min="10003" max="10003" width="11.140625" style="3" customWidth="1"/>
    <col min="10004" max="10004" width="12.7109375" style="3" customWidth="1"/>
    <col min="10005" max="10009" width="10.7109375" style="3" customWidth="1"/>
    <col min="10010" max="10016" width="9.140625" style="3" customWidth="1"/>
    <col min="10017" max="10242" width="9.140625" style="3"/>
    <col min="10243" max="10243" width="5.7109375" style="3" customWidth="1"/>
    <col min="10244" max="10244" width="12.7109375" style="3" customWidth="1"/>
    <col min="10245" max="10245" width="55.7109375" style="3" customWidth="1"/>
    <col min="10246" max="10252" width="15.7109375" style="3" customWidth="1"/>
    <col min="10253" max="10253" width="10.7109375" style="3" customWidth="1"/>
    <col min="10254" max="10254" width="12.42578125" style="3" customWidth="1"/>
    <col min="10255" max="10255" width="12.5703125" style="3" customWidth="1"/>
    <col min="10256" max="10256" width="11.5703125" style="3" customWidth="1"/>
    <col min="10257" max="10257" width="11.140625" style="3" customWidth="1"/>
    <col min="10258" max="10258" width="11.42578125" style="3" customWidth="1"/>
    <col min="10259" max="10259" width="11.140625" style="3" customWidth="1"/>
    <col min="10260" max="10260" width="12.7109375" style="3" customWidth="1"/>
    <col min="10261" max="10265" width="10.7109375" style="3" customWidth="1"/>
    <col min="10266" max="10272" width="9.140625" style="3" customWidth="1"/>
    <col min="10273" max="10498" width="9.140625" style="3"/>
    <col min="10499" max="10499" width="5.7109375" style="3" customWidth="1"/>
    <col min="10500" max="10500" width="12.7109375" style="3" customWidth="1"/>
    <col min="10501" max="10501" width="55.7109375" style="3" customWidth="1"/>
    <col min="10502" max="10508" width="15.7109375" style="3" customWidth="1"/>
    <col min="10509" max="10509" width="10.7109375" style="3" customWidth="1"/>
    <col min="10510" max="10510" width="12.42578125" style="3" customWidth="1"/>
    <col min="10511" max="10511" width="12.5703125" style="3" customWidth="1"/>
    <col min="10512" max="10512" width="11.5703125" style="3" customWidth="1"/>
    <col min="10513" max="10513" width="11.140625" style="3" customWidth="1"/>
    <col min="10514" max="10514" width="11.42578125" style="3" customWidth="1"/>
    <col min="10515" max="10515" width="11.140625" style="3" customWidth="1"/>
    <col min="10516" max="10516" width="12.7109375" style="3" customWidth="1"/>
    <col min="10517" max="10521" width="10.7109375" style="3" customWidth="1"/>
    <col min="10522" max="10528" width="9.140625" style="3" customWidth="1"/>
    <col min="10529" max="10754" width="9.140625" style="3"/>
    <col min="10755" max="10755" width="5.7109375" style="3" customWidth="1"/>
    <col min="10756" max="10756" width="12.7109375" style="3" customWidth="1"/>
    <col min="10757" max="10757" width="55.7109375" style="3" customWidth="1"/>
    <col min="10758" max="10764" width="15.7109375" style="3" customWidth="1"/>
    <col min="10765" max="10765" width="10.7109375" style="3" customWidth="1"/>
    <col min="10766" max="10766" width="12.42578125" style="3" customWidth="1"/>
    <col min="10767" max="10767" width="12.5703125" style="3" customWidth="1"/>
    <col min="10768" max="10768" width="11.5703125" style="3" customWidth="1"/>
    <col min="10769" max="10769" width="11.140625" style="3" customWidth="1"/>
    <col min="10770" max="10770" width="11.42578125" style="3" customWidth="1"/>
    <col min="10771" max="10771" width="11.140625" style="3" customWidth="1"/>
    <col min="10772" max="10772" width="12.7109375" style="3" customWidth="1"/>
    <col min="10773" max="10777" width="10.7109375" style="3" customWidth="1"/>
    <col min="10778" max="10784" width="9.140625" style="3" customWidth="1"/>
    <col min="10785" max="11010" width="9.140625" style="3"/>
    <col min="11011" max="11011" width="5.7109375" style="3" customWidth="1"/>
    <col min="11012" max="11012" width="12.7109375" style="3" customWidth="1"/>
    <col min="11013" max="11013" width="55.7109375" style="3" customWidth="1"/>
    <col min="11014" max="11020" width="15.7109375" style="3" customWidth="1"/>
    <col min="11021" max="11021" width="10.7109375" style="3" customWidth="1"/>
    <col min="11022" max="11022" width="12.42578125" style="3" customWidth="1"/>
    <col min="11023" max="11023" width="12.5703125" style="3" customWidth="1"/>
    <col min="11024" max="11024" width="11.5703125" style="3" customWidth="1"/>
    <col min="11025" max="11025" width="11.140625" style="3" customWidth="1"/>
    <col min="11026" max="11026" width="11.42578125" style="3" customWidth="1"/>
    <col min="11027" max="11027" width="11.140625" style="3" customWidth="1"/>
    <col min="11028" max="11028" width="12.7109375" style="3" customWidth="1"/>
    <col min="11029" max="11033" width="10.7109375" style="3" customWidth="1"/>
    <col min="11034" max="11040" width="9.140625" style="3" customWidth="1"/>
    <col min="11041" max="11266" width="9.140625" style="3"/>
    <col min="11267" max="11267" width="5.7109375" style="3" customWidth="1"/>
    <col min="11268" max="11268" width="12.7109375" style="3" customWidth="1"/>
    <col min="11269" max="11269" width="55.7109375" style="3" customWidth="1"/>
    <col min="11270" max="11276" width="15.7109375" style="3" customWidth="1"/>
    <col min="11277" max="11277" width="10.7109375" style="3" customWidth="1"/>
    <col min="11278" max="11278" width="12.42578125" style="3" customWidth="1"/>
    <col min="11279" max="11279" width="12.5703125" style="3" customWidth="1"/>
    <col min="11280" max="11280" width="11.5703125" style="3" customWidth="1"/>
    <col min="11281" max="11281" width="11.140625" style="3" customWidth="1"/>
    <col min="11282" max="11282" width="11.42578125" style="3" customWidth="1"/>
    <col min="11283" max="11283" width="11.140625" style="3" customWidth="1"/>
    <col min="11284" max="11284" width="12.7109375" style="3" customWidth="1"/>
    <col min="11285" max="11289" width="10.7109375" style="3" customWidth="1"/>
    <col min="11290" max="11296" width="9.140625" style="3" customWidth="1"/>
    <col min="11297" max="11522" width="9.140625" style="3"/>
    <col min="11523" max="11523" width="5.7109375" style="3" customWidth="1"/>
    <col min="11524" max="11524" width="12.7109375" style="3" customWidth="1"/>
    <col min="11525" max="11525" width="55.7109375" style="3" customWidth="1"/>
    <col min="11526" max="11532" width="15.7109375" style="3" customWidth="1"/>
    <col min="11533" max="11533" width="10.7109375" style="3" customWidth="1"/>
    <col min="11534" max="11534" width="12.42578125" style="3" customWidth="1"/>
    <col min="11535" max="11535" width="12.5703125" style="3" customWidth="1"/>
    <col min="11536" max="11536" width="11.5703125" style="3" customWidth="1"/>
    <col min="11537" max="11537" width="11.140625" style="3" customWidth="1"/>
    <col min="11538" max="11538" width="11.42578125" style="3" customWidth="1"/>
    <col min="11539" max="11539" width="11.140625" style="3" customWidth="1"/>
    <col min="11540" max="11540" width="12.7109375" style="3" customWidth="1"/>
    <col min="11541" max="11545" width="10.7109375" style="3" customWidth="1"/>
    <col min="11546" max="11552" width="9.140625" style="3" customWidth="1"/>
    <col min="11553" max="11778" width="9.140625" style="3"/>
    <col min="11779" max="11779" width="5.7109375" style="3" customWidth="1"/>
    <col min="11780" max="11780" width="12.7109375" style="3" customWidth="1"/>
    <col min="11781" max="11781" width="55.7109375" style="3" customWidth="1"/>
    <col min="11782" max="11788" width="15.7109375" style="3" customWidth="1"/>
    <col min="11789" max="11789" width="10.7109375" style="3" customWidth="1"/>
    <col min="11790" max="11790" width="12.42578125" style="3" customWidth="1"/>
    <col min="11791" max="11791" width="12.5703125" style="3" customWidth="1"/>
    <col min="11792" max="11792" width="11.5703125" style="3" customWidth="1"/>
    <col min="11793" max="11793" width="11.140625" style="3" customWidth="1"/>
    <col min="11794" max="11794" width="11.42578125" style="3" customWidth="1"/>
    <col min="11795" max="11795" width="11.140625" style="3" customWidth="1"/>
    <col min="11796" max="11796" width="12.7109375" style="3" customWidth="1"/>
    <col min="11797" max="11801" width="10.7109375" style="3" customWidth="1"/>
    <col min="11802" max="11808" width="9.140625" style="3" customWidth="1"/>
    <col min="11809" max="12034" width="9.140625" style="3"/>
    <col min="12035" max="12035" width="5.7109375" style="3" customWidth="1"/>
    <col min="12036" max="12036" width="12.7109375" style="3" customWidth="1"/>
    <col min="12037" max="12037" width="55.7109375" style="3" customWidth="1"/>
    <col min="12038" max="12044" width="15.7109375" style="3" customWidth="1"/>
    <col min="12045" max="12045" width="10.7109375" style="3" customWidth="1"/>
    <col min="12046" max="12046" width="12.42578125" style="3" customWidth="1"/>
    <col min="12047" max="12047" width="12.5703125" style="3" customWidth="1"/>
    <col min="12048" max="12048" width="11.5703125" style="3" customWidth="1"/>
    <col min="12049" max="12049" width="11.140625" style="3" customWidth="1"/>
    <col min="12050" max="12050" width="11.42578125" style="3" customWidth="1"/>
    <col min="12051" max="12051" width="11.140625" style="3" customWidth="1"/>
    <col min="12052" max="12052" width="12.7109375" style="3" customWidth="1"/>
    <col min="12053" max="12057" width="10.7109375" style="3" customWidth="1"/>
    <col min="12058" max="12064" width="9.140625" style="3" customWidth="1"/>
    <col min="12065" max="12290" width="9.140625" style="3"/>
    <col min="12291" max="12291" width="5.7109375" style="3" customWidth="1"/>
    <col min="12292" max="12292" width="12.7109375" style="3" customWidth="1"/>
    <col min="12293" max="12293" width="55.7109375" style="3" customWidth="1"/>
    <col min="12294" max="12300" width="15.7109375" style="3" customWidth="1"/>
    <col min="12301" max="12301" width="10.7109375" style="3" customWidth="1"/>
    <col min="12302" max="12302" width="12.42578125" style="3" customWidth="1"/>
    <col min="12303" max="12303" width="12.5703125" style="3" customWidth="1"/>
    <col min="12304" max="12304" width="11.5703125" style="3" customWidth="1"/>
    <col min="12305" max="12305" width="11.140625" style="3" customWidth="1"/>
    <col min="12306" max="12306" width="11.42578125" style="3" customWidth="1"/>
    <col min="12307" max="12307" width="11.140625" style="3" customWidth="1"/>
    <col min="12308" max="12308" width="12.7109375" style="3" customWidth="1"/>
    <col min="12309" max="12313" width="10.7109375" style="3" customWidth="1"/>
    <col min="12314" max="12320" width="9.140625" style="3" customWidth="1"/>
    <col min="12321" max="12546" width="9.140625" style="3"/>
    <col min="12547" max="12547" width="5.7109375" style="3" customWidth="1"/>
    <col min="12548" max="12548" width="12.7109375" style="3" customWidth="1"/>
    <col min="12549" max="12549" width="55.7109375" style="3" customWidth="1"/>
    <col min="12550" max="12556" width="15.7109375" style="3" customWidth="1"/>
    <col min="12557" max="12557" width="10.7109375" style="3" customWidth="1"/>
    <col min="12558" max="12558" width="12.42578125" style="3" customWidth="1"/>
    <col min="12559" max="12559" width="12.5703125" style="3" customWidth="1"/>
    <col min="12560" max="12560" width="11.5703125" style="3" customWidth="1"/>
    <col min="12561" max="12561" width="11.140625" style="3" customWidth="1"/>
    <col min="12562" max="12562" width="11.42578125" style="3" customWidth="1"/>
    <col min="12563" max="12563" width="11.140625" style="3" customWidth="1"/>
    <col min="12564" max="12564" width="12.7109375" style="3" customWidth="1"/>
    <col min="12565" max="12569" width="10.7109375" style="3" customWidth="1"/>
    <col min="12570" max="12576" width="9.140625" style="3" customWidth="1"/>
    <col min="12577" max="12802" width="9.140625" style="3"/>
    <col min="12803" max="12803" width="5.7109375" style="3" customWidth="1"/>
    <col min="12804" max="12804" width="12.7109375" style="3" customWidth="1"/>
    <col min="12805" max="12805" width="55.7109375" style="3" customWidth="1"/>
    <col min="12806" max="12812" width="15.7109375" style="3" customWidth="1"/>
    <col min="12813" max="12813" width="10.7109375" style="3" customWidth="1"/>
    <col min="12814" max="12814" width="12.42578125" style="3" customWidth="1"/>
    <col min="12815" max="12815" width="12.5703125" style="3" customWidth="1"/>
    <col min="12816" max="12816" width="11.5703125" style="3" customWidth="1"/>
    <col min="12817" max="12817" width="11.140625" style="3" customWidth="1"/>
    <col min="12818" max="12818" width="11.42578125" style="3" customWidth="1"/>
    <col min="12819" max="12819" width="11.140625" style="3" customWidth="1"/>
    <col min="12820" max="12820" width="12.7109375" style="3" customWidth="1"/>
    <col min="12821" max="12825" width="10.7109375" style="3" customWidth="1"/>
    <col min="12826" max="12832" width="9.140625" style="3" customWidth="1"/>
    <col min="12833" max="13058" width="9.140625" style="3"/>
    <col min="13059" max="13059" width="5.7109375" style="3" customWidth="1"/>
    <col min="13060" max="13060" width="12.7109375" style="3" customWidth="1"/>
    <col min="13061" max="13061" width="55.7109375" style="3" customWidth="1"/>
    <col min="13062" max="13068" width="15.7109375" style="3" customWidth="1"/>
    <col min="13069" max="13069" width="10.7109375" style="3" customWidth="1"/>
    <col min="13070" max="13070" width="12.42578125" style="3" customWidth="1"/>
    <col min="13071" max="13071" width="12.5703125" style="3" customWidth="1"/>
    <col min="13072" max="13072" width="11.5703125" style="3" customWidth="1"/>
    <col min="13073" max="13073" width="11.140625" style="3" customWidth="1"/>
    <col min="13074" max="13074" width="11.42578125" style="3" customWidth="1"/>
    <col min="13075" max="13075" width="11.140625" style="3" customWidth="1"/>
    <col min="13076" max="13076" width="12.7109375" style="3" customWidth="1"/>
    <col min="13077" max="13081" width="10.7109375" style="3" customWidth="1"/>
    <col min="13082" max="13088" width="9.140625" style="3" customWidth="1"/>
    <col min="13089" max="13314" width="9.140625" style="3"/>
    <col min="13315" max="13315" width="5.7109375" style="3" customWidth="1"/>
    <col min="13316" max="13316" width="12.7109375" style="3" customWidth="1"/>
    <col min="13317" max="13317" width="55.7109375" style="3" customWidth="1"/>
    <col min="13318" max="13324" width="15.7109375" style="3" customWidth="1"/>
    <col min="13325" max="13325" width="10.7109375" style="3" customWidth="1"/>
    <col min="13326" max="13326" width="12.42578125" style="3" customWidth="1"/>
    <col min="13327" max="13327" width="12.5703125" style="3" customWidth="1"/>
    <col min="13328" max="13328" width="11.5703125" style="3" customWidth="1"/>
    <col min="13329" max="13329" width="11.140625" style="3" customWidth="1"/>
    <col min="13330" max="13330" width="11.42578125" style="3" customWidth="1"/>
    <col min="13331" max="13331" width="11.140625" style="3" customWidth="1"/>
    <col min="13332" max="13332" width="12.7109375" style="3" customWidth="1"/>
    <col min="13333" max="13337" width="10.7109375" style="3" customWidth="1"/>
    <col min="13338" max="13344" width="9.140625" style="3" customWidth="1"/>
    <col min="13345" max="13570" width="9.140625" style="3"/>
    <col min="13571" max="13571" width="5.7109375" style="3" customWidth="1"/>
    <col min="13572" max="13572" width="12.7109375" style="3" customWidth="1"/>
    <col min="13573" max="13573" width="55.7109375" style="3" customWidth="1"/>
    <col min="13574" max="13580" width="15.7109375" style="3" customWidth="1"/>
    <col min="13581" max="13581" width="10.7109375" style="3" customWidth="1"/>
    <col min="13582" max="13582" width="12.42578125" style="3" customWidth="1"/>
    <col min="13583" max="13583" width="12.5703125" style="3" customWidth="1"/>
    <col min="13584" max="13584" width="11.5703125" style="3" customWidth="1"/>
    <col min="13585" max="13585" width="11.140625" style="3" customWidth="1"/>
    <col min="13586" max="13586" width="11.42578125" style="3" customWidth="1"/>
    <col min="13587" max="13587" width="11.140625" style="3" customWidth="1"/>
    <col min="13588" max="13588" width="12.7109375" style="3" customWidth="1"/>
    <col min="13589" max="13593" width="10.7109375" style="3" customWidth="1"/>
    <col min="13594" max="13600" width="9.140625" style="3" customWidth="1"/>
    <col min="13601" max="13826" width="9.140625" style="3"/>
    <col min="13827" max="13827" width="5.7109375" style="3" customWidth="1"/>
    <col min="13828" max="13828" width="12.7109375" style="3" customWidth="1"/>
    <col min="13829" max="13829" width="55.7109375" style="3" customWidth="1"/>
    <col min="13830" max="13836" width="15.7109375" style="3" customWidth="1"/>
    <col min="13837" max="13837" width="10.7109375" style="3" customWidth="1"/>
    <col min="13838" max="13838" width="12.42578125" style="3" customWidth="1"/>
    <col min="13839" max="13839" width="12.5703125" style="3" customWidth="1"/>
    <col min="13840" max="13840" width="11.5703125" style="3" customWidth="1"/>
    <col min="13841" max="13841" width="11.140625" style="3" customWidth="1"/>
    <col min="13842" max="13842" width="11.42578125" style="3" customWidth="1"/>
    <col min="13843" max="13843" width="11.140625" style="3" customWidth="1"/>
    <col min="13844" max="13844" width="12.7109375" style="3" customWidth="1"/>
    <col min="13845" max="13849" width="10.7109375" style="3" customWidth="1"/>
    <col min="13850" max="13856" width="9.140625" style="3" customWidth="1"/>
    <col min="13857" max="14082" width="9.140625" style="3"/>
    <col min="14083" max="14083" width="5.7109375" style="3" customWidth="1"/>
    <col min="14084" max="14084" width="12.7109375" style="3" customWidth="1"/>
    <col min="14085" max="14085" width="55.7109375" style="3" customWidth="1"/>
    <col min="14086" max="14092" width="15.7109375" style="3" customWidth="1"/>
    <col min="14093" max="14093" width="10.7109375" style="3" customWidth="1"/>
    <col min="14094" max="14094" width="12.42578125" style="3" customWidth="1"/>
    <col min="14095" max="14095" width="12.5703125" style="3" customWidth="1"/>
    <col min="14096" max="14096" width="11.5703125" style="3" customWidth="1"/>
    <col min="14097" max="14097" width="11.140625" style="3" customWidth="1"/>
    <col min="14098" max="14098" width="11.42578125" style="3" customWidth="1"/>
    <col min="14099" max="14099" width="11.140625" style="3" customWidth="1"/>
    <col min="14100" max="14100" width="12.7109375" style="3" customWidth="1"/>
    <col min="14101" max="14105" width="10.7109375" style="3" customWidth="1"/>
    <col min="14106" max="14112" width="9.140625" style="3" customWidth="1"/>
    <col min="14113" max="14338" width="9.140625" style="3"/>
    <col min="14339" max="14339" width="5.7109375" style="3" customWidth="1"/>
    <col min="14340" max="14340" width="12.7109375" style="3" customWidth="1"/>
    <col min="14341" max="14341" width="55.7109375" style="3" customWidth="1"/>
    <col min="14342" max="14348" width="15.7109375" style="3" customWidth="1"/>
    <col min="14349" max="14349" width="10.7109375" style="3" customWidth="1"/>
    <col min="14350" max="14350" width="12.42578125" style="3" customWidth="1"/>
    <col min="14351" max="14351" width="12.5703125" style="3" customWidth="1"/>
    <col min="14352" max="14352" width="11.5703125" style="3" customWidth="1"/>
    <col min="14353" max="14353" width="11.140625" style="3" customWidth="1"/>
    <col min="14354" max="14354" width="11.42578125" style="3" customWidth="1"/>
    <col min="14355" max="14355" width="11.140625" style="3" customWidth="1"/>
    <col min="14356" max="14356" width="12.7109375" style="3" customWidth="1"/>
    <col min="14357" max="14361" width="10.7109375" style="3" customWidth="1"/>
    <col min="14362" max="14368" width="9.140625" style="3" customWidth="1"/>
    <col min="14369" max="14594" width="9.140625" style="3"/>
    <col min="14595" max="14595" width="5.7109375" style="3" customWidth="1"/>
    <col min="14596" max="14596" width="12.7109375" style="3" customWidth="1"/>
    <col min="14597" max="14597" width="55.7109375" style="3" customWidth="1"/>
    <col min="14598" max="14604" width="15.7109375" style="3" customWidth="1"/>
    <col min="14605" max="14605" width="10.7109375" style="3" customWidth="1"/>
    <col min="14606" max="14606" width="12.42578125" style="3" customWidth="1"/>
    <col min="14607" max="14607" width="12.5703125" style="3" customWidth="1"/>
    <col min="14608" max="14608" width="11.5703125" style="3" customWidth="1"/>
    <col min="14609" max="14609" width="11.140625" style="3" customWidth="1"/>
    <col min="14610" max="14610" width="11.42578125" style="3" customWidth="1"/>
    <col min="14611" max="14611" width="11.140625" style="3" customWidth="1"/>
    <col min="14612" max="14612" width="12.7109375" style="3" customWidth="1"/>
    <col min="14613" max="14617" width="10.7109375" style="3" customWidth="1"/>
    <col min="14618" max="14624" width="9.140625" style="3" customWidth="1"/>
    <col min="14625" max="14850" width="9.140625" style="3"/>
    <col min="14851" max="14851" width="5.7109375" style="3" customWidth="1"/>
    <col min="14852" max="14852" width="12.7109375" style="3" customWidth="1"/>
    <col min="14853" max="14853" width="55.7109375" style="3" customWidth="1"/>
    <col min="14854" max="14860" width="15.7109375" style="3" customWidth="1"/>
    <col min="14861" max="14861" width="10.7109375" style="3" customWidth="1"/>
    <col min="14862" max="14862" width="12.42578125" style="3" customWidth="1"/>
    <col min="14863" max="14863" width="12.5703125" style="3" customWidth="1"/>
    <col min="14864" max="14864" width="11.5703125" style="3" customWidth="1"/>
    <col min="14865" max="14865" width="11.140625" style="3" customWidth="1"/>
    <col min="14866" max="14866" width="11.42578125" style="3" customWidth="1"/>
    <col min="14867" max="14867" width="11.140625" style="3" customWidth="1"/>
    <col min="14868" max="14868" width="12.7109375" style="3" customWidth="1"/>
    <col min="14869" max="14873" width="10.7109375" style="3" customWidth="1"/>
    <col min="14874" max="14880" width="9.140625" style="3" customWidth="1"/>
    <col min="14881" max="15106" width="9.140625" style="3"/>
    <col min="15107" max="15107" width="5.7109375" style="3" customWidth="1"/>
    <col min="15108" max="15108" width="12.7109375" style="3" customWidth="1"/>
    <col min="15109" max="15109" width="55.7109375" style="3" customWidth="1"/>
    <col min="15110" max="15116" width="15.7109375" style="3" customWidth="1"/>
    <col min="15117" max="15117" width="10.7109375" style="3" customWidth="1"/>
    <col min="15118" max="15118" width="12.42578125" style="3" customWidth="1"/>
    <col min="15119" max="15119" width="12.5703125" style="3" customWidth="1"/>
    <col min="15120" max="15120" width="11.5703125" style="3" customWidth="1"/>
    <col min="15121" max="15121" width="11.140625" style="3" customWidth="1"/>
    <col min="15122" max="15122" width="11.42578125" style="3" customWidth="1"/>
    <col min="15123" max="15123" width="11.140625" style="3" customWidth="1"/>
    <col min="15124" max="15124" width="12.7109375" style="3" customWidth="1"/>
    <col min="15125" max="15129" width="10.7109375" style="3" customWidth="1"/>
    <col min="15130" max="15136" width="9.140625" style="3" customWidth="1"/>
    <col min="15137" max="15362" width="9.140625" style="3"/>
    <col min="15363" max="15363" width="5.7109375" style="3" customWidth="1"/>
    <col min="15364" max="15364" width="12.7109375" style="3" customWidth="1"/>
    <col min="15365" max="15365" width="55.7109375" style="3" customWidth="1"/>
    <col min="15366" max="15372" width="15.7109375" style="3" customWidth="1"/>
    <col min="15373" max="15373" width="10.7109375" style="3" customWidth="1"/>
    <col min="15374" max="15374" width="12.42578125" style="3" customWidth="1"/>
    <col min="15375" max="15375" width="12.5703125" style="3" customWidth="1"/>
    <col min="15376" max="15376" width="11.5703125" style="3" customWidth="1"/>
    <col min="15377" max="15377" width="11.140625" style="3" customWidth="1"/>
    <col min="15378" max="15378" width="11.42578125" style="3" customWidth="1"/>
    <col min="15379" max="15379" width="11.140625" style="3" customWidth="1"/>
    <col min="15380" max="15380" width="12.7109375" style="3" customWidth="1"/>
    <col min="15381" max="15385" width="10.7109375" style="3" customWidth="1"/>
    <col min="15386" max="15392" width="9.140625" style="3" customWidth="1"/>
    <col min="15393" max="15618" width="9.140625" style="3"/>
    <col min="15619" max="15619" width="5.7109375" style="3" customWidth="1"/>
    <col min="15620" max="15620" width="12.7109375" style="3" customWidth="1"/>
    <col min="15621" max="15621" width="55.7109375" style="3" customWidth="1"/>
    <col min="15622" max="15628" width="15.7109375" style="3" customWidth="1"/>
    <col min="15629" max="15629" width="10.7109375" style="3" customWidth="1"/>
    <col min="15630" max="15630" width="12.42578125" style="3" customWidth="1"/>
    <col min="15631" max="15631" width="12.5703125" style="3" customWidth="1"/>
    <col min="15632" max="15632" width="11.5703125" style="3" customWidth="1"/>
    <col min="15633" max="15633" width="11.140625" style="3" customWidth="1"/>
    <col min="15634" max="15634" width="11.42578125" style="3" customWidth="1"/>
    <col min="15635" max="15635" width="11.140625" style="3" customWidth="1"/>
    <col min="15636" max="15636" width="12.7109375" style="3" customWidth="1"/>
    <col min="15637" max="15641" width="10.7109375" style="3" customWidth="1"/>
    <col min="15642" max="15648" width="9.140625" style="3" customWidth="1"/>
    <col min="15649" max="15874" width="9.140625" style="3"/>
    <col min="15875" max="15875" width="5.7109375" style="3" customWidth="1"/>
    <col min="15876" max="15876" width="12.7109375" style="3" customWidth="1"/>
    <col min="15877" max="15877" width="55.7109375" style="3" customWidth="1"/>
    <col min="15878" max="15884" width="15.7109375" style="3" customWidth="1"/>
    <col min="15885" max="15885" width="10.7109375" style="3" customWidth="1"/>
    <col min="15886" max="15886" width="12.42578125" style="3" customWidth="1"/>
    <col min="15887" max="15887" width="12.5703125" style="3" customWidth="1"/>
    <col min="15888" max="15888" width="11.5703125" style="3" customWidth="1"/>
    <col min="15889" max="15889" width="11.140625" style="3" customWidth="1"/>
    <col min="15890" max="15890" width="11.42578125" style="3" customWidth="1"/>
    <col min="15891" max="15891" width="11.140625" style="3" customWidth="1"/>
    <col min="15892" max="15892" width="12.7109375" style="3" customWidth="1"/>
    <col min="15893" max="15897" width="10.7109375" style="3" customWidth="1"/>
    <col min="15898" max="15904" width="9.140625" style="3" customWidth="1"/>
    <col min="15905" max="16130" width="9.140625" style="3"/>
    <col min="16131" max="16131" width="5.7109375" style="3" customWidth="1"/>
    <col min="16132" max="16132" width="12.7109375" style="3" customWidth="1"/>
    <col min="16133" max="16133" width="55.7109375" style="3" customWidth="1"/>
    <col min="16134" max="16140" width="15.7109375" style="3" customWidth="1"/>
    <col min="16141" max="16141" width="10.7109375" style="3" customWidth="1"/>
    <col min="16142" max="16142" width="12.42578125" style="3" customWidth="1"/>
    <col min="16143" max="16143" width="12.5703125" style="3" customWidth="1"/>
    <col min="16144" max="16144" width="11.5703125" style="3" customWidth="1"/>
    <col min="16145" max="16145" width="11.140625" style="3" customWidth="1"/>
    <col min="16146" max="16146" width="11.42578125" style="3" customWidth="1"/>
    <col min="16147" max="16147" width="11.140625" style="3" customWidth="1"/>
    <col min="16148" max="16148" width="12.7109375" style="3" customWidth="1"/>
    <col min="16149" max="16153" width="10.7109375" style="3" customWidth="1"/>
    <col min="16154" max="16160" width="9.140625" style="3" customWidth="1"/>
    <col min="16161" max="16384" width="9.140625" style="3"/>
  </cols>
  <sheetData>
    <row r="1" spans="1:32" ht="15.75" x14ac:dyDescent="0.25">
      <c r="A1" s="1" t="s">
        <v>0</v>
      </c>
      <c r="B1" s="2"/>
      <c r="C1" s="2"/>
    </row>
    <row r="2" spans="1:32" x14ac:dyDescent="0.25">
      <c r="A2" s="6" t="s">
        <v>1</v>
      </c>
      <c r="B2" s="2"/>
      <c r="C2" s="2"/>
    </row>
    <row r="3" spans="1:32" x14ac:dyDescent="0.25">
      <c r="A3" s="7"/>
      <c r="B3" s="2"/>
      <c r="C3" s="2"/>
    </row>
    <row r="4" spans="1:32" s="11" customFormat="1" ht="36" customHeight="1" x14ac:dyDescent="0.25">
      <c r="A4" s="31" t="s">
        <v>2</v>
      </c>
      <c r="B4" s="31" t="s">
        <v>3</v>
      </c>
      <c r="C4" s="31" t="s">
        <v>4</v>
      </c>
      <c r="D4" s="31" t="s">
        <v>113</v>
      </c>
      <c r="E4" s="31" t="s">
        <v>114</v>
      </c>
      <c r="F4" s="31" t="s">
        <v>5</v>
      </c>
      <c r="G4" s="31" t="s">
        <v>6</v>
      </c>
      <c r="H4" s="31" t="s">
        <v>7</v>
      </c>
      <c r="I4" s="31" t="s">
        <v>8</v>
      </c>
      <c r="J4" s="31" t="s">
        <v>9</v>
      </c>
      <c r="K4" s="31" t="s">
        <v>10</v>
      </c>
      <c r="L4" s="31" t="s">
        <v>11</v>
      </c>
      <c r="M4" s="31" t="s">
        <v>115</v>
      </c>
      <c r="N4" s="31" t="s">
        <v>116</v>
      </c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9"/>
      <c r="AA4" s="9"/>
      <c r="AB4" s="10"/>
      <c r="AC4" s="10"/>
      <c r="AD4" s="10"/>
      <c r="AE4" s="10"/>
      <c r="AF4" s="10"/>
    </row>
    <row r="5" spans="1:32" ht="24" customHeight="1" x14ac:dyDescent="0.25">
      <c r="A5" s="12" t="s">
        <v>12</v>
      </c>
      <c r="B5" s="12" t="s">
        <v>12</v>
      </c>
      <c r="C5" s="13" t="s">
        <v>13</v>
      </c>
      <c r="D5" s="32">
        <v>38354</v>
      </c>
      <c r="E5" s="32">
        <v>38714</v>
      </c>
      <c r="F5" s="14">
        <v>5774720.2999999998</v>
      </c>
      <c r="G5" s="14">
        <v>1515736.9</v>
      </c>
      <c r="H5" s="14"/>
      <c r="I5" s="14">
        <v>19970.3</v>
      </c>
      <c r="J5" s="14">
        <v>307486</v>
      </c>
      <c r="K5" s="14">
        <v>602347.6</v>
      </c>
      <c r="L5" s="14">
        <f t="shared" ref="L5:L36" si="0">SUM(C5:J5)</f>
        <v>7694981.4999999991</v>
      </c>
      <c r="M5" s="14">
        <f>DAYS360(D5,E5)</f>
        <v>356</v>
      </c>
      <c r="N5" s="14" t="str">
        <f>IF(G5&gt;=H5,"Privat","Públic")</f>
        <v>Privat</v>
      </c>
      <c r="O5" s="15"/>
      <c r="P5" s="15"/>
      <c r="Q5" s="15"/>
      <c r="R5" s="15"/>
      <c r="S5" s="15"/>
      <c r="T5" s="15"/>
      <c r="U5" s="16"/>
      <c r="V5" s="16"/>
      <c r="W5" s="16"/>
      <c r="X5" s="16"/>
      <c r="Y5" s="16"/>
      <c r="Z5" s="16"/>
      <c r="AA5" s="16"/>
    </row>
    <row r="6" spans="1:32" ht="24" customHeight="1" x14ac:dyDescent="0.25">
      <c r="A6" s="17" t="s">
        <v>14</v>
      </c>
      <c r="B6" s="17" t="s">
        <v>14</v>
      </c>
      <c r="C6" s="18" t="s">
        <v>15</v>
      </c>
      <c r="D6" s="32">
        <v>38355</v>
      </c>
      <c r="E6" s="32">
        <v>38716</v>
      </c>
      <c r="F6" s="14">
        <v>258182</v>
      </c>
      <c r="G6" s="14">
        <v>29628.2</v>
      </c>
      <c r="H6" s="14"/>
      <c r="I6" s="14">
        <v>1140.2</v>
      </c>
      <c r="J6" s="14">
        <v>9127.9</v>
      </c>
      <c r="K6" s="14">
        <v>8733.9</v>
      </c>
      <c r="L6" s="14">
        <f t="shared" si="0"/>
        <v>375149.30000000005</v>
      </c>
      <c r="M6" s="14">
        <f t="shared" ref="M6:M69" si="1">DAYS360(D6,E6)</f>
        <v>357</v>
      </c>
      <c r="N6" s="14" t="str">
        <f t="shared" ref="N6:N69" si="2">IF(G6&gt;=H6,"Privat","Públic")</f>
        <v>Privat</v>
      </c>
      <c r="O6" s="15"/>
      <c r="P6" s="15"/>
      <c r="Q6" s="15"/>
      <c r="R6" s="15"/>
      <c r="S6" s="15"/>
      <c r="T6" s="15"/>
      <c r="U6" s="16"/>
      <c r="V6" s="16"/>
      <c r="W6" s="16"/>
      <c r="X6" s="16"/>
      <c r="Y6" s="16"/>
      <c r="Z6" s="16"/>
      <c r="AA6" s="16"/>
    </row>
    <row r="7" spans="1:32" ht="24" customHeight="1" x14ac:dyDescent="0.25">
      <c r="A7" s="17" t="s">
        <v>16</v>
      </c>
      <c r="B7" s="17" t="s">
        <v>17</v>
      </c>
      <c r="C7" s="18" t="s">
        <v>18</v>
      </c>
      <c r="D7" s="32">
        <v>38354</v>
      </c>
      <c r="E7" s="32">
        <v>38717</v>
      </c>
      <c r="F7" s="14">
        <v>245034.8</v>
      </c>
      <c r="G7" s="14">
        <v>441392.3</v>
      </c>
      <c r="H7" s="14"/>
      <c r="I7" s="14">
        <v>0</v>
      </c>
      <c r="J7" s="14">
        <v>55448.7</v>
      </c>
      <c r="K7" s="14">
        <v>46732.800000000003</v>
      </c>
      <c r="L7" s="14">
        <f t="shared" si="0"/>
        <v>818946.79999999993</v>
      </c>
      <c r="M7" s="14">
        <f t="shared" si="1"/>
        <v>359</v>
      </c>
      <c r="N7" s="14" t="str">
        <f t="shared" si="2"/>
        <v>Privat</v>
      </c>
      <c r="O7" s="15"/>
      <c r="P7" s="15"/>
      <c r="Q7" s="15"/>
      <c r="R7" s="15"/>
      <c r="S7" s="15"/>
      <c r="T7" s="15"/>
      <c r="U7" s="16"/>
      <c r="V7" s="16"/>
      <c r="W7" s="16"/>
      <c r="X7" s="16"/>
      <c r="Y7" s="16"/>
      <c r="Z7" s="16"/>
      <c r="AA7" s="16"/>
    </row>
    <row r="8" spans="1:32" ht="24" customHeight="1" x14ac:dyDescent="0.25">
      <c r="A8" s="17" t="s">
        <v>19</v>
      </c>
      <c r="B8" s="17" t="s">
        <v>20</v>
      </c>
      <c r="C8" s="18" t="s">
        <v>21</v>
      </c>
      <c r="D8" s="32">
        <v>38354</v>
      </c>
      <c r="E8" s="32">
        <v>39811</v>
      </c>
      <c r="F8" s="14">
        <v>3074820.1</v>
      </c>
      <c r="G8" s="14">
        <v>3972.4</v>
      </c>
      <c r="H8" s="14"/>
      <c r="I8" s="14">
        <v>6230.9</v>
      </c>
      <c r="J8" s="14">
        <v>801.8</v>
      </c>
      <c r="K8" s="14">
        <v>365.4</v>
      </c>
      <c r="L8" s="14">
        <f t="shared" si="0"/>
        <v>3163990.1999999997</v>
      </c>
      <c r="M8" s="14">
        <f t="shared" si="1"/>
        <v>1437</v>
      </c>
      <c r="N8" s="14" t="str">
        <f t="shared" si="2"/>
        <v>Privat</v>
      </c>
      <c r="O8" s="15"/>
      <c r="P8" s="15"/>
      <c r="Q8" s="15"/>
      <c r="R8" s="15"/>
      <c r="S8" s="15"/>
      <c r="T8" s="16"/>
      <c r="U8" s="16"/>
      <c r="V8" s="16"/>
      <c r="W8" s="16"/>
      <c r="X8" s="16"/>
      <c r="Y8" s="16"/>
      <c r="Z8" s="16"/>
      <c r="AA8" s="16"/>
    </row>
    <row r="9" spans="1:32" ht="24" customHeight="1" x14ac:dyDescent="0.25">
      <c r="A9" s="17" t="s">
        <v>17</v>
      </c>
      <c r="B9" s="17" t="s">
        <v>22</v>
      </c>
      <c r="C9" s="18" t="s">
        <v>23</v>
      </c>
      <c r="D9" s="32">
        <v>38355</v>
      </c>
      <c r="E9" s="32">
        <v>38716</v>
      </c>
      <c r="F9" s="14">
        <v>603592.5</v>
      </c>
      <c r="G9" s="14">
        <v>11168</v>
      </c>
      <c r="H9" s="14"/>
      <c r="I9" s="14">
        <v>16931.7</v>
      </c>
      <c r="J9" s="14">
        <v>85264.6</v>
      </c>
      <c r="K9" s="14">
        <v>57441.4</v>
      </c>
      <c r="L9" s="14">
        <f t="shared" si="0"/>
        <v>794027.79999999993</v>
      </c>
      <c r="M9" s="14">
        <f t="shared" si="1"/>
        <v>357</v>
      </c>
      <c r="N9" s="14" t="str">
        <f t="shared" si="2"/>
        <v>Privat</v>
      </c>
      <c r="O9" s="15"/>
      <c r="P9" s="15"/>
      <c r="Q9" s="15"/>
      <c r="R9" s="15"/>
      <c r="S9" s="15"/>
      <c r="T9" s="15"/>
      <c r="U9" s="16"/>
      <c r="V9" s="16"/>
      <c r="W9" s="16"/>
      <c r="X9" s="16"/>
      <c r="Y9" s="16"/>
      <c r="Z9" s="16"/>
      <c r="AA9" s="16"/>
    </row>
    <row r="10" spans="1:32" ht="24" customHeight="1" x14ac:dyDescent="0.25">
      <c r="A10" s="17" t="s">
        <v>24</v>
      </c>
      <c r="B10" s="17">
        <v>151</v>
      </c>
      <c r="C10" s="18" t="s">
        <v>25</v>
      </c>
      <c r="D10" s="32">
        <v>38354</v>
      </c>
      <c r="E10" s="32">
        <v>38714</v>
      </c>
      <c r="F10" s="14">
        <v>2403534.6</v>
      </c>
      <c r="G10" s="14">
        <v>2487780</v>
      </c>
      <c r="H10" s="14"/>
      <c r="I10" s="14">
        <v>19822.099999999999</v>
      </c>
      <c r="J10" s="14">
        <v>2712718.6</v>
      </c>
      <c r="K10" s="14">
        <v>1144041.5</v>
      </c>
      <c r="L10" s="14">
        <f t="shared" si="0"/>
        <v>7700923.2999999989</v>
      </c>
      <c r="M10" s="14">
        <f t="shared" si="1"/>
        <v>356</v>
      </c>
      <c r="N10" s="14" t="str">
        <f t="shared" si="2"/>
        <v>Privat</v>
      </c>
      <c r="O10" s="15"/>
      <c r="P10" s="15"/>
      <c r="Q10" s="15"/>
      <c r="R10" s="15"/>
      <c r="S10" s="15"/>
      <c r="T10" s="15"/>
      <c r="U10" s="16"/>
      <c r="V10" s="16"/>
      <c r="W10" s="16"/>
      <c r="X10" s="16"/>
      <c r="Y10" s="16"/>
      <c r="Z10" s="16"/>
      <c r="AA10" s="16"/>
    </row>
    <row r="11" spans="1:32" ht="24" customHeight="1" x14ac:dyDescent="0.25">
      <c r="A11" s="17" t="s">
        <v>26</v>
      </c>
      <c r="B11" s="17" t="s">
        <v>27</v>
      </c>
      <c r="C11" s="18" t="s">
        <v>28</v>
      </c>
      <c r="D11" s="32">
        <v>38354</v>
      </c>
      <c r="E11" s="32">
        <v>38716</v>
      </c>
      <c r="F11" s="14">
        <v>4280103.2</v>
      </c>
      <c r="G11" s="14">
        <v>3808961.2</v>
      </c>
      <c r="H11" s="14"/>
      <c r="I11" s="14">
        <v>51607.199999999997</v>
      </c>
      <c r="J11" s="14">
        <v>2950757.7</v>
      </c>
      <c r="K11" s="14">
        <v>1612421</v>
      </c>
      <c r="L11" s="14">
        <f t="shared" si="0"/>
        <v>11168499.300000001</v>
      </c>
      <c r="M11" s="14">
        <f t="shared" si="1"/>
        <v>358</v>
      </c>
      <c r="N11" s="14" t="str">
        <f t="shared" si="2"/>
        <v>Privat</v>
      </c>
      <c r="O11" s="15"/>
      <c r="P11" s="15"/>
      <c r="Q11" s="15"/>
      <c r="R11" s="15"/>
      <c r="S11" s="15"/>
      <c r="T11" s="15"/>
      <c r="U11" s="16"/>
      <c r="V11" s="16"/>
      <c r="W11" s="16"/>
      <c r="X11" s="16"/>
      <c r="Y11" s="16"/>
      <c r="Z11" s="16"/>
      <c r="AA11" s="16"/>
    </row>
    <row r="12" spans="1:32" ht="24" customHeight="1" x14ac:dyDescent="0.25">
      <c r="A12" s="17" t="s">
        <v>29</v>
      </c>
      <c r="B12" s="17">
        <v>155</v>
      </c>
      <c r="C12" s="18" t="s">
        <v>30</v>
      </c>
      <c r="D12" s="32">
        <v>38355</v>
      </c>
      <c r="E12" s="32">
        <v>38717</v>
      </c>
      <c r="F12" s="14">
        <v>374509.9</v>
      </c>
      <c r="G12" s="14">
        <v>1185460.5</v>
      </c>
      <c r="H12" s="14"/>
      <c r="I12" s="14">
        <v>549.29999999999995</v>
      </c>
      <c r="J12" s="14">
        <v>702067.1</v>
      </c>
      <c r="K12" s="14">
        <v>74084.2</v>
      </c>
      <c r="L12" s="14">
        <f t="shared" si="0"/>
        <v>2339658.7999999998</v>
      </c>
      <c r="M12" s="14">
        <f t="shared" si="1"/>
        <v>358</v>
      </c>
      <c r="N12" s="14" t="str">
        <f t="shared" si="2"/>
        <v>Privat</v>
      </c>
      <c r="O12" s="15"/>
      <c r="P12" s="15"/>
      <c r="Q12" s="15"/>
      <c r="R12" s="15"/>
      <c r="S12" s="15"/>
      <c r="T12" s="15"/>
      <c r="U12" s="16"/>
      <c r="V12" s="16"/>
      <c r="W12" s="16"/>
      <c r="X12" s="16"/>
      <c r="Y12" s="16"/>
      <c r="Z12" s="16"/>
      <c r="AA12" s="16"/>
    </row>
    <row r="13" spans="1:32" ht="24" customHeight="1" x14ac:dyDescent="0.25">
      <c r="A13" s="17" t="s">
        <v>31</v>
      </c>
      <c r="B13" s="17" t="s">
        <v>32</v>
      </c>
      <c r="C13" s="18" t="s">
        <v>33</v>
      </c>
      <c r="D13" s="32">
        <v>38354</v>
      </c>
      <c r="E13" s="32">
        <v>39811</v>
      </c>
      <c r="F13" s="14">
        <v>1724712.6</v>
      </c>
      <c r="G13" s="14">
        <v>577062.80000000005</v>
      </c>
      <c r="H13" s="14"/>
      <c r="I13" s="14">
        <v>11968.4</v>
      </c>
      <c r="J13" s="14">
        <v>1451260.9</v>
      </c>
      <c r="K13" s="14">
        <v>536768</v>
      </c>
      <c r="L13" s="14">
        <f t="shared" si="0"/>
        <v>3843169.7</v>
      </c>
      <c r="M13" s="14">
        <f t="shared" si="1"/>
        <v>1437</v>
      </c>
      <c r="N13" s="14" t="str">
        <f t="shared" si="2"/>
        <v>Privat</v>
      </c>
      <c r="O13" s="15"/>
      <c r="P13" s="15"/>
      <c r="Q13" s="15"/>
      <c r="R13" s="15"/>
      <c r="S13" s="15"/>
      <c r="T13" s="15"/>
      <c r="U13" s="16"/>
      <c r="V13" s="16"/>
      <c r="W13" s="16"/>
      <c r="X13" s="16"/>
      <c r="Y13" s="16"/>
      <c r="Z13" s="16"/>
      <c r="AA13" s="16"/>
    </row>
    <row r="14" spans="1:32" ht="24" customHeight="1" x14ac:dyDescent="0.25">
      <c r="A14" s="17">
        <v>10</v>
      </c>
      <c r="B14" s="17">
        <v>17</v>
      </c>
      <c r="C14" s="18" t="s">
        <v>34</v>
      </c>
      <c r="D14" s="32">
        <v>38354</v>
      </c>
      <c r="E14" s="32">
        <v>38716</v>
      </c>
      <c r="F14" s="14">
        <v>3121828.4</v>
      </c>
      <c r="G14" s="14">
        <v>462391.5</v>
      </c>
      <c r="H14" s="14"/>
      <c r="I14" s="14">
        <v>6202</v>
      </c>
      <c r="J14" s="14">
        <v>1827194.6</v>
      </c>
      <c r="K14" s="14">
        <v>1456290.5</v>
      </c>
      <c r="L14" s="14">
        <f t="shared" si="0"/>
        <v>5494686.5</v>
      </c>
      <c r="M14" s="14">
        <f t="shared" si="1"/>
        <v>358</v>
      </c>
      <c r="N14" s="14" t="str">
        <f t="shared" si="2"/>
        <v>Privat</v>
      </c>
      <c r="O14" s="15"/>
      <c r="P14" s="15"/>
      <c r="Q14" s="15"/>
      <c r="R14" s="15"/>
      <c r="S14" s="15"/>
      <c r="T14" s="15"/>
      <c r="U14" s="16"/>
      <c r="V14" s="16"/>
      <c r="W14" s="16"/>
      <c r="X14" s="16"/>
      <c r="Y14" s="16"/>
      <c r="Z14" s="16"/>
      <c r="AA14" s="16"/>
    </row>
    <row r="15" spans="1:32" ht="24" customHeight="1" x14ac:dyDescent="0.25">
      <c r="A15" s="17">
        <v>11</v>
      </c>
      <c r="B15" s="17">
        <v>18</v>
      </c>
      <c r="C15" s="18" t="s">
        <v>35</v>
      </c>
      <c r="D15" s="32">
        <v>38355</v>
      </c>
      <c r="E15" s="32">
        <v>38714</v>
      </c>
      <c r="F15" s="14">
        <v>802909.6</v>
      </c>
      <c r="G15" s="14">
        <v>1498484.2</v>
      </c>
      <c r="H15" s="14"/>
      <c r="I15" s="14">
        <v>9724</v>
      </c>
      <c r="J15" s="14">
        <v>1009001.8</v>
      </c>
      <c r="K15" s="14">
        <v>560251.5</v>
      </c>
      <c r="L15" s="14">
        <f t="shared" si="0"/>
        <v>3397188.5999999996</v>
      </c>
      <c r="M15" s="14">
        <f t="shared" si="1"/>
        <v>355</v>
      </c>
      <c r="N15" s="14" t="str">
        <f t="shared" si="2"/>
        <v>Privat</v>
      </c>
      <c r="O15" s="15"/>
      <c r="P15" s="15"/>
      <c r="Q15" s="15"/>
      <c r="R15" s="15"/>
      <c r="S15" s="15"/>
      <c r="T15" s="15"/>
      <c r="U15" s="16"/>
      <c r="V15" s="16"/>
      <c r="W15" s="16"/>
      <c r="X15" s="16"/>
      <c r="Y15" s="16"/>
      <c r="Z15" s="16"/>
      <c r="AA15" s="16"/>
    </row>
    <row r="16" spans="1:32" ht="24" customHeight="1" x14ac:dyDescent="0.25">
      <c r="A16" s="17">
        <v>12</v>
      </c>
      <c r="B16" s="17">
        <v>19</v>
      </c>
      <c r="C16" s="18" t="s">
        <v>36</v>
      </c>
      <c r="D16" s="32">
        <v>38354</v>
      </c>
      <c r="E16" s="32">
        <v>38716</v>
      </c>
      <c r="F16" s="14">
        <v>140447.4</v>
      </c>
      <c r="G16" s="14">
        <v>735007.5</v>
      </c>
      <c r="H16" s="14"/>
      <c r="I16" s="14">
        <v>10913.9</v>
      </c>
      <c r="J16" s="14">
        <v>107008.2</v>
      </c>
      <c r="K16" s="14">
        <v>261898.8</v>
      </c>
      <c r="L16" s="14">
        <f t="shared" si="0"/>
        <v>1070447</v>
      </c>
      <c r="M16" s="14">
        <f t="shared" si="1"/>
        <v>358</v>
      </c>
      <c r="N16" s="14" t="str">
        <f t="shared" si="2"/>
        <v>Privat</v>
      </c>
      <c r="O16" s="15"/>
      <c r="P16" s="15"/>
      <c r="Q16" s="15"/>
      <c r="R16" s="15"/>
      <c r="S16" s="15"/>
      <c r="T16" s="15"/>
      <c r="U16" s="16"/>
      <c r="V16" s="16"/>
      <c r="W16" s="16"/>
      <c r="X16" s="16"/>
      <c r="Y16" s="16"/>
      <c r="Z16" s="16"/>
      <c r="AA16" s="16"/>
    </row>
    <row r="17" spans="1:27" ht="24" customHeight="1" x14ac:dyDescent="0.25">
      <c r="A17" s="17">
        <v>13</v>
      </c>
      <c r="B17" s="17">
        <v>20</v>
      </c>
      <c r="C17" s="18" t="s">
        <v>37</v>
      </c>
      <c r="D17" s="32">
        <v>38354</v>
      </c>
      <c r="E17" s="32">
        <v>38717</v>
      </c>
      <c r="F17" s="14">
        <v>1718883.5</v>
      </c>
      <c r="G17" s="14">
        <v>65373.5</v>
      </c>
      <c r="H17" s="14"/>
      <c r="I17" s="14">
        <v>17626.400000000001</v>
      </c>
      <c r="J17" s="14">
        <v>571648.1</v>
      </c>
      <c r="K17" s="14">
        <v>284314.2</v>
      </c>
      <c r="L17" s="14">
        <f t="shared" si="0"/>
        <v>2450602.5</v>
      </c>
      <c r="M17" s="14">
        <f t="shared" si="1"/>
        <v>359</v>
      </c>
      <c r="N17" s="14" t="str">
        <f t="shared" si="2"/>
        <v>Privat</v>
      </c>
      <c r="O17" s="15"/>
      <c r="P17" s="15"/>
      <c r="Q17" s="15"/>
      <c r="R17" s="15"/>
      <c r="S17" s="15"/>
      <c r="T17" s="15"/>
      <c r="U17" s="16"/>
      <c r="V17" s="16"/>
      <c r="W17" s="16"/>
      <c r="X17" s="16"/>
      <c r="Y17" s="16"/>
      <c r="Z17" s="16"/>
      <c r="AA17" s="16"/>
    </row>
    <row r="18" spans="1:27" ht="24" customHeight="1" x14ac:dyDescent="0.25">
      <c r="A18" s="17">
        <v>14</v>
      </c>
      <c r="B18" s="17" t="s">
        <v>38</v>
      </c>
      <c r="C18" s="18" t="s">
        <v>39</v>
      </c>
      <c r="D18" s="32">
        <v>38355</v>
      </c>
      <c r="E18" s="32">
        <v>39811</v>
      </c>
      <c r="F18" s="14">
        <v>3962384.1</v>
      </c>
      <c r="G18" s="14">
        <v>191845.4</v>
      </c>
      <c r="H18" s="14">
        <v>397.7</v>
      </c>
      <c r="I18" s="14">
        <v>8896.1</v>
      </c>
      <c r="J18" s="14">
        <v>1382750.5</v>
      </c>
      <c r="K18" s="14">
        <v>960813</v>
      </c>
      <c r="L18" s="14">
        <f t="shared" si="0"/>
        <v>5624439.7999999998</v>
      </c>
      <c r="M18" s="14">
        <f t="shared" si="1"/>
        <v>1436</v>
      </c>
      <c r="N18" s="14" t="str">
        <f t="shared" si="2"/>
        <v>Privat</v>
      </c>
      <c r="O18" s="15"/>
      <c r="P18" s="15"/>
      <c r="Q18" s="15"/>
      <c r="R18" s="15"/>
      <c r="S18" s="15"/>
      <c r="T18" s="15"/>
      <c r="U18" s="16"/>
      <c r="V18" s="16"/>
      <c r="W18" s="16"/>
      <c r="X18" s="16"/>
      <c r="Y18" s="16"/>
      <c r="Z18" s="16"/>
      <c r="AA18" s="16"/>
    </row>
    <row r="19" spans="1:27" ht="24" customHeight="1" x14ac:dyDescent="0.25">
      <c r="A19" s="17">
        <v>15</v>
      </c>
      <c r="B19" s="17">
        <v>22</v>
      </c>
      <c r="C19" s="18" t="s">
        <v>40</v>
      </c>
      <c r="D19" s="32">
        <v>38354</v>
      </c>
      <c r="E19" s="32">
        <v>38716</v>
      </c>
      <c r="F19" s="14">
        <v>2690177.6</v>
      </c>
      <c r="G19" s="14">
        <v>645671.4</v>
      </c>
      <c r="H19" s="14"/>
      <c r="I19" s="14">
        <v>11744.1</v>
      </c>
      <c r="J19" s="14">
        <v>1901013.6</v>
      </c>
      <c r="K19" s="14">
        <v>767609.1</v>
      </c>
      <c r="L19" s="14">
        <f t="shared" si="0"/>
        <v>5325676.7</v>
      </c>
      <c r="M19" s="14">
        <f t="shared" si="1"/>
        <v>358</v>
      </c>
      <c r="N19" s="14" t="str">
        <f t="shared" si="2"/>
        <v>Privat</v>
      </c>
      <c r="O19" s="15"/>
      <c r="P19" s="15"/>
      <c r="Q19" s="15"/>
      <c r="R19" s="15"/>
      <c r="S19" s="15"/>
      <c r="T19" s="15"/>
      <c r="U19" s="16"/>
      <c r="V19" s="16"/>
      <c r="W19" s="16"/>
      <c r="X19" s="16"/>
      <c r="Y19" s="16"/>
      <c r="Z19" s="16"/>
      <c r="AA19" s="16"/>
    </row>
    <row r="20" spans="1:27" ht="24" customHeight="1" x14ac:dyDescent="0.25">
      <c r="A20" s="17">
        <v>16</v>
      </c>
      <c r="B20" s="19">
        <v>23</v>
      </c>
      <c r="C20" s="18" t="s">
        <v>41</v>
      </c>
      <c r="D20" s="32">
        <v>38354</v>
      </c>
      <c r="E20" s="32">
        <v>38714</v>
      </c>
      <c r="F20" s="14">
        <v>3825472</v>
      </c>
      <c r="G20" s="14">
        <v>1273483.7</v>
      </c>
      <c r="H20" s="14"/>
      <c r="I20" s="14">
        <v>57843.9</v>
      </c>
      <c r="J20" s="14">
        <v>1085080.7</v>
      </c>
      <c r="K20" s="14">
        <v>405255.6</v>
      </c>
      <c r="L20" s="14">
        <f t="shared" si="0"/>
        <v>6318948.3000000007</v>
      </c>
      <c r="M20" s="14">
        <f t="shared" si="1"/>
        <v>356</v>
      </c>
      <c r="N20" s="14" t="str">
        <f t="shared" si="2"/>
        <v>Privat</v>
      </c>
      <c r="O20" s="15"/>
      <c r="P20" s="15"/>
      <c r="Q20" s="15"/>
      <c r="R20" s="15"/>
      <c r="S20" s="15"/>
      <c r="T20" s="15"/>
      <c r="U20" s="16"/>
      <c r="V20" s="16"/>
      <c r="W20" s="16"/>
      <c r="X20" s="16"/>
      <c r="Y20" s="16"/>
      <c r="Z20" s="16"/>
      <c r="AA20" s="16"/>
    </row>
    <row r="21" spans="1:27" ht="24" customHeight="1" x14ac:dyDescent="0.25">
      <c r="A21" s="17">
        <v>17</v>
      </c>
      <c r="B21" s="19">
        <v>24</v>
      </c>
      <c r="C21" s="18" t="s">
        <v>42</v>
      </c>
      <c r="D21" s="32">
        <v>38355</v>
      </c>
      <c r="E21" s="32">
        <v>38716</v>
      </c>
      <c r="F21" s="14">
        <v>12548854.4</v>
      </c>
      <c r="G21" s="14">
        <v>1368141.2</v>
      </c>
      <c r="H21" s="14">
        <v>1269526.1000000001</v>
      </c>
      <c r="I21" s="14">
        <v>121983.4</v>
      </c>
      <c r="J21" s="14">
        <v>7245730</v>
      </c>
      <c r="K21" s="14">
        <v>6647422.9000000004</v>
      </c>
      <c r="L21" s="14">
        <f t="shared" si="0"/>
        <v>22631306.100000001</v>
      </c>
      <c r="M21" s="14">
        <f t="shared" si="1"/>
        <v>357</v>
      </c>
      <c r="N21" s="14" t="str">
        <f t="shared" si="2"/>
        <v>Privat</v>
      </c>
      <c r="O21" s="15"/>
      <c r="P21" s="15"/>
      <c r="Q21" s="15"/>
      <c r="R21" s="15"/>
      <c r="S21" s="15"/>
      <c r="T21" s="15"/>
      <c r="U21" s="16"/>
      <c r="V21" s="16"/>
      <c r="W21" s="16"/>
      <c r="X21" s="16"/>
      <c r="Y21" s="16"/>
      <c r="Z21" s="16"/>
      <c r="AA21" s="16"/>
    </row>
    <row r="22" spans="1:27" ht="24" customHeight="1" x14ac:dyDescent="0.25">
      <c r="A22" s="17">
        <v>18</v>
      </c>
      <c r="B22" s="19">
        <v>25</v>
      </c>
      <c r="C22" s="18" t="s">
        <v>43</v>
      </c>
      <c r="D22" s="32">
        <v>38354</v>
      </c>
      <c r="E22" s="32">
        <v>38717</v>
      </c>
      <c r="F22" s="14">
        <v>4581976.3</v>
      </c>
      <c r="G22" s="14">
        <v>118665.9</v>
      </c>
      <c r="H22" s="14"/>
      <c r="I22" s="14">
        <v>39186.1</v>
      </c>
      <c r="J22" s="14">
        <v>1660671</v>
      </c>
      <c r="K22" s="14">
        <v>1539398.2</v>
      </c>
      <c r="L22" s="14">
        <f t="shared" si="0"/>
        <v>6477570.2999999998</v>
      </c>
      <c r="M22" s="14">
        <f t="shared" si="1"/>
        <v>359</v>
      </c>
      <c r="N22" s="14" t="str">
        <f t="shared" si="2"/>
        <v>Privat</v>
      </c>
      <c r="O22" s="15"/>
      <c r="P22" s="15"/>
      <c r="Q22" s="15"/>
      <c r="R22" s="15"/>
      <c r="S22" s="15"/>
      <c r="T22" s="15"/>
      <c r="U22" s="16"/>
      <c r="V22" s="16"/>
      <c r="W22" s="16"/>
      <c r="X22" s="16"/>
      <c r="Y22" s="16"/>
      <c r="Z22" s="16"/>
      <c r="AA22" s="16"/>
    </row>
    <row r="23" spans="1:27" ht="24" customHeight="1" x14ac:dyDescent="0.25">
      <c r="A23" s="17">
        <v>19</v>
      </c>
      <c r="B23" s="17">
        <v>261</v>
      </c>
      <c r="C23" s="18" t="s">
        <v>44</v>
      </c>
      <c r="D23" s="32">
        <v>38354</v>
      </c>
      <c r="E23" s="32">
        <v>39811</v>
      </c>
      <c r="F23" s="14">
        <v>967908.7</v>
      </c>
      <c r="G23" s="14">
        <v>41665.300000000003</v>
      </c>
      <c r="H23" s="14"/>
      <c r="I23" s="14">
        <v>562.29999999999995</v>
      </c>
      <c r="J23" s="14">
        <v>335009.09999999998</v>
      </c>
      <c r="K23" s="14">
        <v>197497</v>
      </c>
      <c r="L23" s="14">
        <f t="shared" si="0"/>
        <v>1423310.4</v>
      </c>
      <c r="M23" s="14">
        <f t="shared" si="1"/>
        <v>1437</v>
      </c>
      <c r="N23" s="14" t="str">
        <f t="shared" si="2"/>
        <v>Privat</v>
      </c>
      <c r="O23" s="15"/>
      <c r="P23" s="15"/>
      <c r="Q23" s="15"/>
      <c r="R23" s="15"/>
      <c r="S23" s="15"/>
      <c r="T23" s="15"/>
      <c r="U23" s="16"/>
      <c r="V23" s="16"/>
      <c r="W23" s="16"/>
      <c r="X23" s="16"/>
      <c r="Y23" s="16"/>
      <c r="Z23" s="16"/>
      <c r="AA23" s="16"/>
    </row>
    <row r="24" spans="1:27" ht="24" customHeight="1" x14ac:dyDescent="0.25">
      <c r="A24" s="17">
        <v>20</v>
      </c>
      <c r="B24" s="17" t="s">
        <v>45</v>
      </c>
      <c r="C24" s="18" t="s">
        <v>46</v>
      </c>
      <c r="D24" s="32">
        <v>38355</v>
      </c>
      <c r="E24" s="32">
        <v>38716</v>
      </c>
      <c r="F24" s="14">
        <v>568555.5</v>
      </c>
      <c r="G24" s="14">
        <v>44332.1</v>
      </c>
      <c r="H24" s="14"/>
      <c r="I24" s="14">
        <v>40542.1</v>
      </c>
      <c r="J24" s="14">
        <v>250698.4</v>
      </c>
      <c r="K24" s="14">
        <v>180862</v>
      </c>
      <c r="L24" s="14">
        <f t="shared" si="0"/>
        <v>981199.1</v>
      </c>
      <c r="M24" s="14">
        <f t="shared" si="1"/>
        <v>357</v>
      </c>
      <c r="N24" s="14" t="str">
        <f t="shared" si="2"/>
        <v>Privat</v>
      </c>
      <c r="O24" s="15"/>
      <c r="P24" s="15"/>
      <c r="Q24" s="15"/>
      <c r="R24" s="15"/>
      <c r="S24" s="15"/>
      <c r="T24" s="15"/>
      <c r="U24" s="16"/>
      <c r="V24" s="16"/>
      <c r="W24" s="16"/>
      <c r="X24" s="16"/>
      <c r="Y24" s="16"/>
      <c r="Z24" s="16"/>
      <c r="AA24" s="16"/>
    </row>
    <row r="25" spans="1:27" ht="24" customHeight="1" x14ac:dyDescent="0.25">
      <c r="A25" s="17">
        <v>21</v>
      </c>
      <c r="B25" s="17">
        <v>265</v>
      </c>
      <c r="C25" s="18" t="s">
        <v>47</v>
      </c>
      <c r="D25" s="32">
        <v>38354</v>
      </c>
      <c r="E25" s="32">
        <v>38714</v>
      </c>
      <c r="F25" s="14">
        <v>494325.1</v>
      </c>
      <c r="G25" s="14">
        <v>3492.7</v>
      </c>
      <c r="H25" s="14"/>
      <c r="I25" s="14">
        <v>3344.7</v>
      </c>
      <c r="J25" s="14">
        <v>345305.7</v>
      </c>
      <c r="K25" s="14">
        <v>56288.3</v>
      </c>
      <c r="L25" s="14">
        <f t="shared" si="0"/>
        <v>923536.2</v>
      </c>
      <c r="M25" s="14">
        <f t="shared" si="1"/>
        <v>356</v>
      </c>
      <c r="N25" s="14" t="str">
        <f t="shared" si="2"/>
        <v>Privat</v>
      </c>
      <c r="O25" s="15"/>
      <c r="P25" s="15"/>
      <c r="Q25" s="15"/>
      <c r="R25" s="15"/>
      <c r="S25" s="15"/>
      <c r="T25" s="15"/>
      <c r="U25" s="16"/>
      <c r="V25" s="16"/>
      <c r="W25" s="16"/>
      <c r="X25" s="16"/>
      <c r="Y25" s="16"/>
      <c r="Z25" s="16"/>
      <c r="AA25" s="16"/>
    </row>
    <row r="26" spans="1:27" ht="24" customHeight="1" x14ac:dyDescent="0.25">
      <c r="A26" s="17">
        <v>22</v>
      </c>
      <c r="B26" s="17" t="s">
        <v>48</v>
      </c>
      <c r="C26" s="18" t="s">
        <v>49</v>
      </c>
      <c r="D26" s="32">
        <v>38354</v>
      </c>
      <c r="E26" s="32">
        <v>38716</v>
      </c>
      <c r="F26" s="14">
        <v>2070924.4</v>
      </c>
      <c r="G26" s="14">
        <v>8233.2999999999993</v>
      </c>
      <c r="H26" s="14"/>
      <c r="I26" s="14">
        <v>3938.7</v>
      </c>
      <c r="J26" s="14">
        <v>895472.5</v>
      </c>
      <c r="K26" s="14">
        <v>283560.7</v>
      </c>
      <c r="L26" s="14">
        <f t="shared" si="0"/>
        <v>3055638.9</v>
      </c>
      <c r="M26" s="14">
        <f t="shared" si="1"/>
        <v>358</v>
      </c>
      <c r="N26" s="14" t="str">
        <f t="shared" si="2"/>
        <v>Privat</v>
      </c>
      <c r="O26" s="15"/>
      <c r="P26" s="15"/>
      <c r="Q26" s="15"/>
      <c r="R26" s="15"/>
      <c r="S26" s="15"/>
      <c r="T26" s="15"/>
      <c r="U26" s="16"/>
      <c r="V26" s="16"/>
      <c r="W26" s="16"/>
      <c r="X26" s="16"/>
      <c r="Y26" s="16"/>
      <c r="Z26" s="16"/>
      <c r="AA26" s="16"/>
    </row>
    <row r="27" spans="1:27" ht="24" customHeight="1" x14ac:dyDescent="0.25">
      <c r="A27" s="17">
        <v>23</v>
      </c>
      <c r="B27" s="17">
        <v>27</v>
      </c>
      <c r="C27" s="18" t="s">
        <v>50</v>
      </c>
      <c r="D27" s="32">
        <v>38355</v>
      </c>
      <c r="E27" s="32">
        <v>38717</v>
      </c>
      <c r="F27" s="14">
        <v>7287293</v>
      </c>
      <c r="G27" s="14">
        <v>255.9</v>
      </c>
      <c r="H27" s="14"/>
      <c r="I27" s="14">
        <v>3408.4</v>
      </c>
      <c r="J27" s="14">
        <v>1416031.8</v>
      </c>
      <c r="K27" s="14">
        <v>892607.2</v>
      </c>
      <c r="L27" s="14">
        <f t="shared" si="0"/>
        <v>8784061.1000000015</v>
      </c>
      <c r="M27" s="14">
        <f t="shared" si="1"/>
        <v>358</v>
      </c>
      <c r="N27" s="14" t="str">
        <f t="shared" si="2"/>
        <v>Privat</v>
      </c>
      <c r="O27" s="15"/>
      <c r="P27" s="15"/>
      <c r="Q27" s="15"/>
      <c r="R27" s="15"/>
      <c r="S27" s="15"/>
      <c r="T27" s="15"/>
      <c r="U27" s="16"/>
      <c r="V27" s="16"/>
      <c r="W27" s="16"/>
      <c r="X27" s="16"/>
      <c r="Y27" s="16"/>
      <c r="Z27" s="16"/>
      <c r="AA27" s="16"/>
    </row>
    <row r="28" spans="1:27" ht="24" customHeight="1" x14ac:dyDescent="0.25">
      <c r="A28" s="17">
        <v>24</v>
      </c>
      <c r="B28" s="17">
        <v>28</v>
      </c>
      <c r="C28" s="18" t="s">
        <v>51</v>
      </c>
      <c r="D28" s="32">
        <v>38354</v>
      </c>
      <c r="E28" s="32">
        <v>39811</v>
      </c>
      <c r="F28" s="14">
        <v>6009978.0999999996</v>
      </c>
      <c r="G28" s="14">
        <v>159628.29999999999</v>
      </c>
      <c r="H28" s="14"/>
      <c r="I28" s="14">
        <v>869035.2</v>
      </c>
      <c r="J28" s="14">
        <v>3246246.8</v>
      </c>
      <c r="K28" s="14">
        <v>1447636.3</v>
      </c>
      <c r="L28" s="14">
        <f t="shared" si="0"/>
        <v>10363053.399999999</v>
      </c>
      <c r="M28" s="14">
        <f t="shared" si="1"/>
        <v>1437</v>
      </c>
      <c r="N28" s="14" t="str">
        <f t="shared" si="2"/>
        <v>Privat</v>
      </c>
      <c r="O28" s="15"/>
      <c r="P28" s="15"/>
      <c r="Q28" s="15"/>
      <c r="R28" s="15"/>
      <c r="S28" s="15"/>
      <c r="T28" s="15"/>
      <c r="U28" s="16"/>
      <c r="V28" s="16"/>
      <c r="W28" s="16"/>
      <c r="X28" s="16"/>
      <c r="Y28" s="16"/>
      <c r="Z28" s="16"/>
      <c r="AA28" s="16"/>
    </row>
    <row r="29" spans="1:27" ht="24" customHeight="1" x14ac:dyDescent="0.25">
      <c r="A29" s="17">
        <v>25</v>
      </c>
      <c r="B29" s="17" t="s">
        <v>52</v>
      </c>
      <c r="C29" s="18" t="s">
        <v>53</v>
      </c>
      <c r="D29" s="32">
        <v>38354</v>
      </c>
      <c r="E29" s="32">
        <v>38716</v>
      </c>
      <c r="F29" s="14">
        <v>4781767.0999999996</v>
      </c>
      <c r="G29" s="14">
        <v>613858.9</v>
      </c>
      <c r="H29" s="14"/>
      <c r="I29" s="14">
        <v>3851927.8</v>
      </c>
      <c r="J29" s="14">
        <v>2388456.6</v>
      </c>
      <c r="K29" s="14">
        <v>2557815.6</v>
      </c>
      <c r="L29" s="14">
        <f t="shared" si="0"/>
        <v>11713080.4</v>
      </c>
      <c r="M29" s="14">
        <f t="shared" si="1"/>
        <v>358</v>
      </c>
      <c r="N29" s="14" t="str">
        <f t="shared" si="2"/>
        <v>Privat</v>
      </c>
      <c r="O29" s="15"/>
      <c r="P29" s="15"/>
      <c r="Q29" s="15"/>
      <c r="R29" s="15"/>
      <c r="S29" s="15"/>
      <c r="T29" s="15"/>
      <c r="U29" s="16"/>
      <c r="V29" s="16"/>
      <c r="W29" s="16"/>
      <c r="X29" s="16"/>
      <c r="Y29" s="16"/>
      <c r="Z29" s="16"/>
      <c r="AA29" s="16"/>
    </row>
    <row r="30" spans="1:27" ht="24" customHeight="1" x14ac:dyDescent="0.25">
      <c r="A30" s="17">
        <v>26</v>
      </c>
      <c r="B30" s="17">
        <v>30</v>
      </c>
      <c r="C30" s="18" t="s">
        <v>54</v>
      </c>
      <c r="D30" s="32">
        <v>38355</v>
      </c>
      <c r="E30" s="32">
        <v>38714</v>
      </c>
      <c r="F30" s="14">
        <v>1244240</v>
      </c>
      <c r="G30" s="14">
        <v>144716.5</v>
      </c>
      <c r="H30" s="14"/>
      <c r="I30" s="14">
        <v>842812</v>
      </c>
      <c r="J30" s="14">
        <v>44437.599999999999</v>
      </c>
      <c r="K30" s="14">
        <v>8557.1</v>
      </c>
      <c r="L30" s="14">
        <f t="shared" si="0"/>
        <v>2353275.1</v>
      </c>
      <c r="M30" s="14">
        <f t="shared" si="1"/>
        <v>355</v>
      </c>
      <c r="N30" s="14" t="str">
        <f t="shared" si="2"/>
        <v>Privat</v>
      </c>
      <c r="O30" s="15"/>
      <c r="P30" s="15"/>
      <c r="Q30" s="15"/>
      <c r="R30" s="15"/>
      <c r="S30" s="15"/>
      <c r="T30" s="15"/>
      <c r="U30" s="16"/>
      <c r="V30" s="16"/>
      <c r="W30" s="16"/>
      <c r="X30" s="16"/>
      <c r="Y30" s="16"/>
      <c r="Z30" s="16"/>
      <c r="AA30" s="16"/>
    </row>
    <row r="31" spans="1:27" ht="24" customHeight="1" x14ac:dyDescent="0.25">
      <c r="A31" s="17">
        <v>27</v>
      </c>
      <c r="B31" s="17">
        <v>31</v>
      </c>
      <c r="C31" s="18" t="s">
        <v>55</v>
      </c>
      <c r="D31" s="32">
        <v>38354</v>
      </c>
      <c r="E31" s="32">
        <v>38716</v>
      </c>
      <c r="F31" s="14">
        <v>2576337.2000000002</v>
      </c>
      <c r="G31" s="14">
        <v>102804.1</v>
      </c>
      <c r="H31" s="14"/>
      <c r="I31" s="14">
        <v>686971.6</v>
      </c>
      <c r="J31" s="14">
        <v>2352363</v>
      </c>
      <c r="K31" s="14">
        <v>1839532.8</v>
      </c>
      <c r="L31" s="14">
        <f t="shared" si="0"/>
        <v>5795545.9000000004</v>
      </c>
      <c r="M31" s="14">
        <f t="shared" si="1"/>
        <v>358</v>
      </c>
      <c r="N31" s="14" t="str">
        <f t="shared" si="2"/>
        <v>Privat</v>
      </c>
      <c r="O31" s="15"/>
      <c r="P31" s="15"/>
      <c r="Q31" s="15"/>
      <c r="R31" s="15"/>
      <c r="S31" s="15"/>
      <c r="T31" s="15"/>
      <c r="U31" s="16"/>
      <c r="V31" s="16"/>
      <c r="W31" s="16"/>
      <c r="X31" s="16"/>
      <c r="Y31" s="16"/>
      <c r="Z31" s="16"/>
      <c r="AA31" s="16"/>
    </row>
    <row r="32" spans="1:27" ht="24" customHeight="1" x14ac:dyDescent="0.25">
      <c r="A32" s="17">
        <v>28</v>
      </c>
      <c r="B32" s="17" t="s">
        <v>56</v>
      </c>
      <c r="C32" s="18" t="s">
        <v>57</v>
      </c>
      <c r="D32" s="32">
        <v>38354</v>
      </c>
      <c r="E32" s="32">
        <v>38717</v>
      </c>
      <c r="F32" s="14">
        <v>2289141.9</v>
      </c>
      <c r="G32" s="14">
        <v>530181</v>
      </c>
      <c r="H32" s="14"/>
      <c r="I32" s="14">
        <v>765384.8</v>
      </c>
      <c r="J32" s="14">
        <v>565740.4</v>
      </c>
      <c r="K32" s="14">
        <v>1376733.9</v>
      </c>
      <c r="L32" s="14">
        <f t="shared" si="0"/>
        <v>4227519.1000000006</v>
      </c>
      <c r="M32" s="14">
        <f t="shared" si="1"/>
        <v>359</v>
      </c>
      <c r="N32" s="14" t="str">
        <f t="shared" si="2"/>
        <v>Privat</v>
      </c>
      <c r="O32" s="15"/>
      <c r="P32" s="15"/>
      <c r="Q32" s="15"/>
      <c r="R32" s="15"/>
      <c r="S32" s="15"/>
      <c r="T32" s="15"/>
      <c r="U32" s="16"/>
      <c r="V32" s="16"/>
      <c r="W32" s="16"/>
      <c r="X32" s="16"/>
      <c r="Y32" s="16"/>
      <c r="Z32" s="16"/>
      <c r="AA32" s="16"/>
    </row>
    <row r="33" spans="1:27" ht="24" customHeight="1" x14ac:dyDescent="0.25">
      <c r="A33" s="17">
        <v>29</v>
      </c>
      <c r="B33" s="17">
        <v>33</v>
      </c>
      <c r="C33" s="20" t="s">
        <v>58</v>
      </c>
      <c r="D33" s="32">
        <v>38355</v>
      </c>
      <c r="E33" s="32">
        <v>39811</v>
      </c>
      <c r="F33" s="14">
        <v>1071637.7</v>
      </c>
      <c r="G33" s="14">
        <v>246495.6</v>
      </c>
      <c r="H33" s="14">
        <v>6218.5</v>
      </c>
      <c r="I33" s="14">
        <v>930354.1</v>
      </c>
      <c r="J33" s="14">
        <v>274185.59999999998</v>
      </c>
      <c r="K33" s="14">
        <v>339532</v>
      </c>
      <c r="L33" s="14">
        <f t="shared" si="0"/>
        <v>2607057.5</v>
      </c>
      <c r="M33" s="14">
        <f t="shared" si="1"/>
        <v>1436</v>
      </c>
      <c r="N33" s="14" t="str">
        <f t="shared" si="2"/>
        <v>Privat</v>
      </c>
      <c r="O33" s="15"/>
      <c r="P33" s="15"/>
      <c r="Q33" s="15"/>
      <c r="R33" s="15"/>
      <c r="S33" s="15"/>
      <c r="T33" s="15"/>
      <c r="U33" s="16"/>
      <c r="V33" s="16"/>
      <c r="W33" s="16"/>
      <c r="X33" s="16"/>
      <c r="Y33" s="16"/>
      <c r="Z33" s="16"/>
      <c r="AA33" s="16"/>
    </row>
    <row r="34" spans="1:27" ht="24" customHeight="1" x14ac:dyDescent="0.25">
      <c r="A34" s="17">
        <v>30</v>
      </c>
      <c r="B34" s="17" t="s">
        <v>59</v>
      </c>
      <c r="C34" s="20" t="s">
        <v>60</v>
      </c>
      <c r="D34" s="32">
        <v>38354</v>
      </c>
      <c r="E34" s="32">
        <v>38716</v>
      </c>
      <c r="F34" s="14">
        <v>7016564.5</v>
      </c>
      <c r="G34" s="14">
        <v>2748179.2</v>
      </c>
      <c r="H34" s="14"/>
      <c r="I34" s="14">
        <v>2994923.6</v>
      </c>
      <c r="J34" s="14">
        <v>4474193.5999999996</v>
      </c>
      <c r="K34" s="14">
        <v>8041064.2999999998</v>
      </c>
      <c r="L34" s="14">
        <f t="shared" si="0"/>
        <v>17310930.899999999</v>
      </c>
      <c r="M34" s="14">
        <f t="shared" si="1"/>
        <v>358</v>
      </c>
      <c r="N34" s="14" t="str">
        <f t="shared" si="2"/>
        <v>Privat</v>
      </c>
      <c r="O34" s="15"/>
      <c r="P34" s="15"/>
      <c r="Q34" s="15"/>
      <c r="R34" s="15"/>
      <c r="S34" s="15"/>
      <c r="T34" s="15"/>
      <c r="U34" s="16"/>
      <c r="V34" s="16"/>
      <c r="W34" s="16"/>
      <c r="X34" s="16"/>
      <c r="Y34" s="16"/>
      <c r="Z34" s="16"/>
      <c r="AA34" s="16"/>
    </row>
    <row r="35" spans="1:27" ht="24" customHeight="1" x14ac:dyDescent="0.25">
      <c r="A35" s="17">
        <v>31</v>
      </c>
      <c r="B35" s="21">
        <v>35</v>
      </c>
      <c r="C35" s="20" t="s">
        <v>61</v>
      </c>
      <c r="D35" s="32">
        <v>38354</v>
      </c>
      <c r="E35" s="32">
        <v>38714</v>
      </c>
      <c r="F35" s="14">
        <v>645045</v>
      </c>
      <c r="G35" s="14">
        <v>340525.7</v>
      </c>
      <c r="H35" s="14">
        <v>3011.2</v>
      </c>
      <c r="I35" s="14">
        <v>599288.1</v>
      </c>
      <c r="J35" s="14">
        <v>497668.1</v>
      </c>
      <c r="K35" s="14">
        <v>623260.80000000005</v>
      </c>
      <c r="L35" s="14">
        <f t="shared" si="0"/>
        <v>2162606.1</v>
      </c>
      <c r="M35" s="14">
        <f t="shared" si="1"/>
        <v>356</v>
      </c>
      <c r="N35" s="14" t="str">
        <f t="shared" si="2"/>
        <v>Privat</v>
      </c>
      <c r="O35" s="15"/>
      <c r="P35" s="15"/>
      <c r="Q35" s="15"/>
      <c r="R35" s="15"/>
      <c r="S35" s="15"/>
      <c r="T35" s="15"/>
      <c r="U35" s="16"/>
      <c r="V35" s="16"/>
      <c r="W35" s="16"/>
      <c r="X35" s="16"/>
      <c r="Y35" s="16"/>
      <c r="Z35" s="16"/>
      <c r="AA35" s="16"/>
    </row>
    <row r="36" spans="1:27" ht="24" customHeight="1" x14ac:dyDescent="0.25">
      <c r="A36" s="17">
        <v>32</v>
      </c>
      <c r="B36" s="21" t="s">
        <v>62</v>
      </c>
      <c r="C36" s="20" t="s">
        <v>63</v>
      </c>
      <c r="D36" s="32">
        <v>38355</v>
      </c>
      <c r="E36" s="32">
        <v>38716</v>
      </c>
      <c r="F36" s="14">
        <v>1216102.2</v>
      </c>
      <c r="G36" s="14">
        <v>1213037.3999999999</v>
      </c>
      <c r="H36" s="14"/>
      <c r="I36" s="14">
        <v>737603.2</v>
      </c>
      <c r="J36" s="14">
        <v>1351400.1</v>
      </c>
      <c r="K36" s="14">
        <v>711766.4</v>
      </c>
      <c r="L36" s="14">
        <f t="shared" si="0"/>
        <v>4595213.9000000004</v>
      </c>
      <c r="M36" s="14">
        <f t="shared" si="1"/>
        <v>357</v>
      </c>
      <c r="N36" s="14" t="str">
        <f t="shared" si="2"/>
        <v>Privat</v>
      </c>
      <c r="O36" s="15"/>
      <c r="P36" s="15"/>
      <c r="Q36" s="15"/>
      <c r="R36" s="15"/>
      <c r="S36" s="15"/>
      <c r="T36" s="15"/>
      <c r="U36" s="16"/>
      <c r="V36" s="16"/>
      <c r="W36" s="16"/>
      <c r="X36" s="16"/>
      <c r="Y36" s="16"/>
      <c r="Z36" s="16"/>
      <c r="AA36" s="16"/>
    </row>
    <row r="37" spans="1:27" ht="24" customHeight="1" x14ac:dyDescent="0.25">
      <c r="A37" s="17">
        <v>33</v>
      </c>
      <c r="B37" s="21">
        <v>37</v>
      </c>
      <c r="C37" s="18" t="s">
        <v>64</v>
      </c>
      <c r="D37" s="32">
        <v>38354</v>
      </c>
      <c r="E37" s="32">
        <v>38717</v>
      </c>
      <c r="F37" s="14">
        <v>1110140.6000000001</v>
      </c>
      <c r="G37" s="14">
        <v>0</v>
      </c>
      <c r="H37" s="14"/>
      <c r="I37" s="14">
        <v>0</v>
      </c>
      <c r="J37" s="14">
        <v>196695.6</v>
      </c>
      <c r="K37" s="14">
        <v>0</v>
      </c>
      <c r="L37" s="14">
        <f t="shared" ref="L37:L69" si="3">SUM(C37:J37)</f>
        <v>1383907.2000000002</v>
      </c>
      <c r="M37" s="14">
        <f t="shared" si="1"/>
        <v>359</v>
      </c>
      <c r="N37" s="14" t="str">
        <f t="shared" si="2"/>
        <v>Privat</v>
      </c>
      <c r="O37" s="15"/>
      <c r="P37" s="15"/>
      <c r="Q37" s="15"/>
      <c r="R37" s="15"/>
      <c r="S37" s="15"/>
      <c r="T37" s="15"/>
      <c r="U37" s="16"/>
      <c r="V37" s="16"/>
      <c r="W37" s="16"/>
      <c r="X37" s="16"/>
      <c r="Y37" s="16"/>
      <c r="Z37" s="16"/>
      <c r="AA37" s="16"/>
    </row>
    <row r="38" spans="1:27" ht="24" customHeight="1" x14ac:dyDescent="0.25">
      <c r="A38" s="17">
        <v>34</v>
      </c>
      <c r="B38" s="21">
        <v>401</v>
      </c>
      <c r="C38" s="18" t="s">
        <v>65</v>
      </c>
      <c r="D38" s="32">
        <v>38354</v>
      </c>
      <c r="E38" s="32">
        <v>39811</v>
      </c>
      <c r="F38" s="14">
        <v>3653381.1</v>
      </c>
      <c r="G38" s="14">
        <v>1076392.5</v>
      </c>
      <c r="H38" s="14"/>
      <c r="I38" s="14">
        <v>0</v>
      </c>
      <c r="J38" s="14">
        <v>737213.9</v>
      </c>
      <c r="K38" s="14">
        <v>52549.599999999999</v>
      </c>
      <c r="L38" s="14">
        <f t="shared" si="3"/>
        <v>5545152.5</v>
      </c>
      <c r="M38" s="14">
        <f t="shared" si="1"/>
        <v>1437</v>
      </c>
      <c r="N38" s="14" t="str">
        <f t="shared" si="2"/>
        <v>Privat</v>
      </c>
      <c r="O38" s="15"/>
      <c r="P38" s="15"/>
      <c r="Q38" s="15"/>
      <c r="R38" s="15"/>
      <c r="S38" s="15"/>
      <c r="T38" s="15"/>
      <c r="U38" s="16"/>
      <c r="V38" s="16"/>
      <c r="W38" s="16"/>
      <c r="X38" s="16"/>
      <c r="Y38" s="16"/>
      <c r="Z38" s="16"/>
      <c r="AA38" s="16"/>
    </row>
    <row r="39" spans="1:27" ht="24" customHeight="1" x14ac:dyDescent="0.25">
      <c r="A39" s="17">
        <v>35</v>
      </c>
      <c r="B39" s="17" t="s">
        <v>66</v>
      </c>
      <c r="C39" s="18" t="s">
        <v>67</v>
      </c>
      <c r="D39" s="32">
        <v>38355</v>
      </c>
      <c r="E39" s="32">
        <v>38716</v>
      </c>
      <c r="F39" s="14">
        <v>1324802.3999999999</v>
      </c>
      <c r="G39" s="14">
        <v>245774.8</v>
      </c>
      <c r="H39" s="14"/>
      <c r="I39" s="14">
        <v>0</v>
      </c>
      <c r="J39" s="14">
        <v>300613.3</v>
      </c>
      <c r="K39" s="14">
        <v>0</v>
      </c>
      <c r="L39" s="14">
        <f t="shared" si="3"/>
        <v>1948261.5</v>
      </c>
      <c r="M39" s="14">
        <f t="shared" si="1"/>
        <v>357</v>
      </c>
      <c r="N39" s="14" t="str">
        <f t="shared" si="2"/>
        <v>Privat</v>
      </c>
      <c r="O39" s="15"/>
      <c r="P39" s="15"/>
      <c r="Q39" s="15"/>
      <c r="R39" s="15"/>
      <c r="S39" s="15"/>
      <c r="T39" s="15"/>
      <c r="U39" s="16"/>
      <c r="V39" s="16"/>
      <c r="W39" s="16"/>
      <c r="X39" s="16"/>
      <c r="Y39" s="16"/>
      <c r="Z39" s="16"/>
      <c r="AA39" s="16"/>
    </row>
    <row r="40" spans="1:27" ht="24" customHeight="1" x14ac:dyDescent="0.25">
      <c r="A40" s="17">
        <v>36</v>
      </c>
      <c r="B40" s="19">
        <v>41</v>
      </c>
      <c r="C40" s="18" t="s">
        <v>68</v>
      </c>
      <c r="D40" s="32">
        <v>38354</v>
      </c>
      <c r="E40" s="32">
        <v>38714</v>
      </c>
      <c r="F40" s="14">
        <v>519521.1</v>
      </c>
      <c r="G40" s="14">
        <v>548717.69999999995</v>
      </c>
      <c r="H40" s="14"/>
      <c r="I40" s="14">
        <v>0</v>
      </c>
      <c r="J40" s="14">
        <v>0</v>
      </c>
      <c r="K40" s="14">
        <v>0</v>
      </c>
      <c r="L40" s="14">
        <f t="shared" si="3"/>
        <v>1145306.7999999998</v>
      </c>
      <c r="M40" s="14">
        <f t="shared" si="1"/>
        <v>356</v>
      </c>
      <c r="N40" s="14" t="str">
        <f t="shared" si="2"/>
        <v>Privat</v>
      </c>
      <c r="O40" s="15"/>
      <c r="P40" s="15"/>
      <c r="Q40" s="15"/>
      <c r="R40" s="15"/>
      <c r="S40" s="15"/>
      <c r="T40" s="15"/>
      <c r="U40" s="16"/>
      <c r="V40" s="16"/>
      <c r="W40" s="16"/>
      <c r="X40" s="16"/>
      <c r="Y40" s="16"/>
      <c r="Z40" s="16"/>
      <c r="AA40" s="16"/>
    </row>
    <row r="41" spans="1:27" ht="24" customHeight="1" x14ac:dyDescent="0.25">
      <c r="A41" s="17">
        <v>37</v>
      </c>
      <c r="B41" s="17" t="s">
        <v>69</v>
      </c>
      <c r="C41" s="18" t="s">
        <v>70</v>
      </c>
      <c r="D41" s="32">
        <v>38354</v>
      </c>
      <c r="E41" s="32">
        <v>38716</v>
      </c>
      <c r="F41" s="14">
        <v>14960089.9</v>
      </c>
      <c r="G41" s="14">
        <v>844766.5</v>
      </c>
      <c r="H41" s="14"/>
      <c r="I41" s="14">
        <v>22176963.300000001</v>
      </c>
      <c r="J41" s="14">
        <v>0</v>
      </c>
      <c r="K41" s="14">
        <v>0</v>
      </c>
      <c r="L41" s="14">
        <f t="shared" si="3"/>
        <v>38058889.700000003</v>
      </c>
      <c r="M41" s="14">
        <f t="shared" si="1"/>
        <v>358</v>
      </c>
      <c r="N41" s="14" t="str">
        <f t="shared" si="2"/>
        <v>Privat</v>
      </c>
      <c r="O41" s="15"/>
      <c r="P41" s="15"/>
      <c r="Q41" s="15"/>
      <c r="R41" s="15"/>
      <c r="S41" s="15"/>
      <c r="T41" s="15"/>
      <c r="U41" s="16"/>
      <c r="V41" s="16"/>
      <c r="W41" s="16"/>
      <c r="X41" s="16"/>
      <c r="Y41" s="16"/>
      <c r="Z41" s="16"/>
      <c r="AA41" s="16"/>
    </row>
    <row r="42" spans="1:27" ht="24" customHeight="1" x14ac:dyDescent="0.25">
      <c r="A42" s="17">
        <v>38</v>
      </c>
      <c r="B42" s="17" t="s">
        <v>71</v>
      </c>
      <c r="C42" s="18" t="s">
        <v>72</v>
      </c>
      <c r="D42" s="32">
        <v>38355</v>
      </c>
      <c r="E42" s="32">
        <v>38717</v>
      </c>
      <c r="F42" s="14">
        <v>1280502.6000000001</v>
      </c>
      <c r="G42" s="14">
        <v>2665000.5</v>
      </c>
      <c r="H42" s="14"/>
      <c r="I42" s="14">
        <v>356929</v>
      </c>
      <c r="J42" s="14">
        <v>979634.8</v>
      </c>
      <c r="K42" s="14">
        <v>437234.1</v>
      </c>
      <c r="L42" s="14">
        <f t="shared" si="3"/>
        <v>5359138.8999999994</v>
      </c>
      <c r="M42" s="14">
        <f t="shared" si="1"/>
        <v>358</v>
      </c>
      <c r="N42" s="14" t="str">
        <f t="shared" si="2"/>
        <v>Privat</v>
      </c>
      <c r="O42" s="15"/>
      <c r="P42" s="15"/>
      <c r="Q42" s="15"/>
      <c r="R42" s="15"/>
      <c r="S42" s="15"/>
      <c r="T42" s="15"/>
      <c r="U42" s="16"/>
      <c r="V42" s="16"/>
      <c r="W42" s="16"/>
      <c r="X42" s="16"/>
      <c r="Y42" s="16"/>
      <c r="Z42" s="16"/>
      <c r="AA42" s="16"/>
    </row>
    <row r="43" spans="1:27" ht="24" customHeight="1" x14ac:dyDescent="0.25">
      <c r="A43" s="17">
        <v>39</v>
      </c>
      <c r="B43" s="17">
        <v>51</v>
      </c>
      <c r="C43" s="18" t="s">
        <v>73</v>
      </c>
      <c r="D43" s="32">
        <v>38354</v>
      </c>
      <c r="E43" s="32">
        <v>39811</v>
      </c>
      <c r="F43" s="14">
        <v>9357187.9000000004</v>
      </c>
      <c r="G43" s="14">
        <v>4912189.3</v>
      </c>
      <c r="H43" s="14">
        <v>130795.8</v>
      </c>
      <c r="I43" s="14">
        <v>1083205.1000000001</v>
      </c>
      <c r="J43" s="14">
        <v>5423648.0999999996</v>
      </c>
      <c r="K43" s="14">
        <v>3390927.2</v>
      </c>
      <c r="L43" s="14">
        <f t="shared" si="3"/>
        <v>20985191.199999999</v>
      </c>
      <c r="M43" s="14">
        <f t="shared" si="1"/>
        <v>1437</v>
      </c>
      <c r="N43" s="14" t="str">
        <f t="shared" si="2"/>
        <v>Privat</v>
      </c>
      <c r="O43" s="15"/>
      <c r="P43" s="15"/>
      <c r="Q43" s="15"/>
      <c r="R43" s="15"/>
      <c r="S43" s="15"/>
      <c r="T43" s="15"/>
      <c r="U43" s="16"/>
      <c r="V43" s="16"/>
      <c r="W43" s="16"/>
      <c r="X43" s="16"/>
      <c r="Y43" s="16"/>
      <c r="Z43" s="16"/>
      <c r="AA43" s="16"/>
    </row>
    <row r="44" spans="1:27" ht="24" customHeight="1" x14ac:dyDescent="0.25">
      <c r="A44" s="17">
        <v>40</v>
      </c>
      <c r="B44" s="17">
        <v>52</v>
      </c>
      <c r="C44" s="18" t="s">
        <v>74</v>
      </c>
      <c r="D44" s="32">
        <v>38354</v>
      </c>
      <c r="E44" s="32">
        <v>38716</v>
      </c>
      <c r="F44" s="14">
        <v>928566</v>
      </c>
      <c r="G44" s="14">
        <v>8012879.2000000002</v>
      </c>
      <c r="H44" s="14">
        <v>347902.8</v>
      </c>
      <c r="I44" s="14">
        <v>63084.2</v>
      </c>
      <c r="J44" s="14">
        <v>0</v>
      </c>
      <c r="K44" s="14">
        <v>0</v>
      </c>
      <c r="L44" s="14">
        <f t="shared" si="3"/>
        <v>9429502.1999999993</v>
      </c>
      <c r="M44" s="14">
        <f t="shared" si="1"/>
        <v>358</v>
      </c>
      <c r="N44" s="14" t="str">
        <f t="shared" si="2"/>
        <v>Privat</v>
      </c>
      <c r="O44" s="15"/>
      <c r="P44" s="15"/>
      <c r="Q44" s="15"/>
      <c r="R44" s="15"/>
      <c r="S44" s="15"/>
      <c r="T44" s="15"/>
      <c r="U44" s="16"/>
      <c r="V44" s="16"/>
      <c r="W44" s="16"/>
      <c r="X44" s="16"/>
      <c r="Y44" s="16"/>
      <c r="Z44" s="16"/>
      <c r="AA44" s="16"/>
    </row>
    <row r="45" spans="1:27" ht="24" customHeight="1" x14ac:dyDescent="0.25">
      <c r="A45" s="17">
        <v>41</v>
      </c>
      <c r="B45" s="19" t="s">
        <v>75</v>
      </c>
      <c r="C45" s="18" t="s">
        <v>76</v>
      </c>
      <c r="D45" s="32">
        <v>38355</v>
      </c>
      <c r="E45" s="32">
        <v>38714</v>
      </c>
      <c r="F45" s="14">
        <v>1095630.2</v>
      </c>
      <c r="G45" s="14">
        <v>2280346.2999999998</v>
      </c>
      <c r="H45" s="14"/>
      <c r="I45" s="14">
        <v>0</v>
      </c>
      <c r="J45" s="14">
        <v>0</v>
      </c>
      <c r="K45" s="14">
        <v>0</v>
      </c>
      <c r="L45" s="14">
        <f t="shared" si="3"/>
        <v>3453045.5</v>
      </c>
      <c r="M45" s="14">
        <f t="shared" si="1"/>
        <v>355</v>
      </c>
      <c r="N45" s="14" t="str">
        <f t="shared" si="2"/>
        <v>Privat</v>
      </c>
      <c r="O45" s="15"/>
      <c r="P45" s="15"/>
      <c r="Q45" s="15"/>
      <c r="R45" s="15"/>
      <c r="S45" s="15"/>
      <c r="T45" s="15"/>
      <c r="U45" s="16"/>
      <c r="V45" s="16"/>
      <c r="W45" s="16"/>
      <c r="X45" s="16"/>
      <c r="Y45" s="16"/>
      <c r="Z45" s="16"/>
      <c r="AA45" s="16"/>
    </row>
    <row r="46" spans="1:27" ht="24" customHeight="1" x14ac:dyDescent="0.25">
      <c r="A46" s="17">
        <v>42</v>
      </c>
      <c r="B46" s="19" t="s">
        <v>77</v>
      </c>
      <c r="C46" s="18" t="s">
        <v>78</v>
      </c>
      <c r="D46" s="32">
        <v>38354</v>
      </c>
      <c r="E46" s="32">
        <v>38716</v>
      </c>
      <c r="F46" s="14">
        <v>479308.9</v>
      </c>
      <c r="G46" s="14">
        <v>15795433.9</v>
      </c>
      <c r="H46" s="14"/>
      <c r="I46" s="14">
        <v>0</v>
      </c>
      <c r="J46" s="14">
        <v>0</v>
      </c>
      <c r="K46" s="14">
        <v>0</v>
      </c>
      <c r="L46" s="14">
        <f t="shared" si="3"/>
        <v>16351812.800000001</v>
      </c>
      <c r="M46" s="14">
        <f t="shared" si="1"/>
        <v>358</v>
      </c>
      <c r="N46" s="14" t="str">
        <f t="shared" si="2"/>
        <v>Privat</v>
      </c>
      <c r="O46" s="15"/>
      <c r="P46" s="15"/>
      <c r="Q46" s="15"/>
      <c r="R46" s="15"/>
      <c r="S46" s="15"/>
      <c r="T46" s="15"/>
      <c r="U46" s="16"/>
      <c r="V46" s="16"/>
      <c r="W46" s="16"/>
      <c r="X46" s="16"/>
      <c r="Y46" s="16"/>
      <c r="Z46" s="16"/>
      <c r="AA46" s="16"/>
    </row>
    <row r="47" spans="1:27" ht="24" customHeight="1" x14ac:dyDescent="0.25">
      <c r="A47" s="17">
        <v>43</v>
      </c>
      <c r="B47" s="17">
        <v>601</v>
      </c>
      <c r="C47" s="18" t="s">
        <v>79</v>
      </c>
      <c r="D47" s="32">
        <v>38354</v>
      </c>
      <c r="E47" s="32">
        <v>38717</v>
      </c>
      <c r="F47" s="14">
        <v>220623.9</v>
      </c>
      <c r="G47" s="14">
        <v>207571.9</v>
      </c>
      <c r="H47" s="14"/>
      <c r="I47" s="14">
        <v>737.8</v>
      </c>
      <c r="J47" s="14">
        <v>0</v>
      </c>
      <c r="K47" s="14">
        <v>0</v>
      </c>
      <c r="L47" s="14">
        <f t="shared" si="3"/>
        <v>506004.60000000003</v>
      </c>
      <c r="M47" s="14">
        <f t="shared" si="1"/>
        <v>359</v>
      </c>
      <c r="N47" s="14" t="str">
        <f t="shared" si="2"/>
        <v>Privat</v>
      </c>
      <c r="O47" s="15"/>
      <c r="P47" s="15"/>
      <c r="Q47" s="15"/>
      <c r="R47" s="15"/>
      <c r="S47" s="15"/>
      <c r="T47" s="15"/>
      <c r="U47" s="16"/>
      <c r="V47" s="16"/>
      <c r="W47" s="16"/>
      <c r="X47" s="16"/>
      <c r="Y47" s="16"/>
      <c r="Z47" s="16"/>
      <c r="AA47" s="16"/>
    </row>
    <row r="48" spans="1:27" ht="24" customHeight="1" x14ac:dyDescent="0.25">
      <c r="A48" s="17">
        <v>44</v>
      </c>
      <c r="B48" s="19" t="s">
        <v>80</v>
      </c>
      <c r="C48" s="18" t="s">
        <v>81</v>
      </c>
      <c r="D48" s="32">
        <v>38355</v>
      </c>
      <c r="E48" s="32">
        <v>39811</v>
      </c>
      <c r="F48" s="14">
        <v>6063191.9000000004</v>
      </c>
      <c r="G48" s="14">
        <v>1136442</v>
      </c>
      <c r="H48" s="14">
        <v>27372.6</v>
      </c>
      <c r="I48" s="14">
        <v>27197.7</v>
      </c>
      <c r="J48" s="14">
        <v>1576382.8</v>
      </c>
      <c r="K48" s="14">
        <v>1295667.7</v>
      </c>
      <c r="L48" s="14">
        <f t="shared" si="3"/>
        <v>8908753</v>
      </c>
      <c r="M48" s="14">
        <f t="shared" si="1"/>
        <v>1436</v>
      </c>
      <c r="N48" s="14" t="str">
        <f t="shared" si="2"/>
        <v>Privat</v>
      </c>
      <c r="O48" s="15"/>
      <c r="P48" s="15"/>
      <c r="Q48" s="15"/>
      <c r="R48" s="15"/>
      <c r="S48" s="15"/>
      <c r="T48" s="15"/>
      <c r="U48" s="16"/>
      <c r="V48" s="16"/>
      <c r="W48" s="16"/>
      <c r="X48" s="16"/>
      <c r="Y48" s="16"/>
      <c r="Z48" s="16"/>
      <c r="AA48" s="16"/>
    </row>
    <row r="49" spans="1:27" ht="24" customHeight="1" x14ac:dyDescent="0.25">
      <c r="A49" s="17">
        <v>45</v>
      </c>
      <c r="B49" s="19">
        <v>61</v>
      </c>
      <c r="C49" s="18" t="s">
        <v>82</v>
      </c>
      <c r="D49" s="32">
        <v>38354</v>
      </c>
      <c r="E49" s="32">
        <v>38716</v>
      </c>
      <c r="F49" s="14">
        <v>210110.3</v>
      </c>
      <c r="G49" s="14">
        <v>66174.600000000006</v>
      </c>
      <c r="H49" s="14"/>
      <c r="I49" s="14">
        <v>0</v>
      </c>
      <c r="J49" s="14">
        <v>14852.4</v>
      </c>
      <c r="K49" s="14">
        <v>92576.6</v>
      </c>
      <c r="L49" s="14">
        <f t="shared" si="3"/>
        <v>368207.30000000005</v>
      </c>
      <c r="M49" s="14">
        <f t="shared" si="1"/>
        <v>358</v>
      </c>
      <c r="N49" s="14" t="str">
        <f t="shared" si="2"/>
        <v>Privat</v>
      </c>
      <c r="O49" s="15"/>
      <c r="P49" s="15"/>
      <c r="Q49" s="15"/>
      <c r="R49" s="15"/>
      <c r="S49" s="15"/>
      <c r="T49" s="15"/>
      <c r="U49" s="16"/>
      <c r="V49" s="16"/>
      <c r="W49" s="16"/>
      <c r="X49" s="16"/>
      <c r="Y49" s="16"/>
      <c r="Z49" s="16"/>
      <c r="AA49" s="16"/>
    </row>
    <row r="50" spans="1:27" ht="24" customHeight="1" x14ac:dyDescent="0.25">
      <c r="A50" s="17">
        <v>46</v>
      </c>
      <c r="B50" s="19">
        <v>62</v>
      </c>
      <c r="C50" s="18" t="s">
        <v>83</v>
      </c>
      <c r="D50" s="32">
        <v>38354</v>
      </c>
      <c r="E50" s="32">
        <v>38714</v>
      </c>
      <c r="F50" s="14">
        <v>834220.6</v>
      </c>
      <c r="G50" s="14">
        <v>505330.8</v>
      </c>
      <c r="H50" s="14"/>
      <c r="I50" s="14">
        <v>0</v>
      </c>
      <c r="J50" s="14">
        <v>770921.1</v>
      </c>
      <c r="K50" s="14">
        <v>588557.30000000005</v>
      </c>
      <c r="L50" s="14">
        <f t="shared" si="3"/>
        <v>2187540.5</v>
      </c>
      <c r="M50" s="14">
        <f t="shared" si="1"/>
        <v>356</v>
      </c>
      <c r="N50" s="14" t="str">
        <f t="shared" si="2"/>
        <v>Privat</v>
      </c>
      <c r="O50" s="15"/>
      <c r="P50" s="15"/>
      <c r="Q50" s="15"/>
      <c r="R50" s="15"/>
      <c r="S50" s="15"/>
      <c r="T50" s="15"/>
      <c r="U50" s="16"/>
      <c r="V50" s="16"/>
      <c r="W50" s="16"/>
      <c r="X50" s="16"/>
      <c r="Y50" s="16"/>
      <c r="Z50" s="16"/>
      <c r="AA50" s="16"/>
    </row>
    <row r="51" spans="1:27" ht="24" customHeight="1" x14ac:dyDescent="0.25">
      <c r="A51" s="17">
        <v>47</v>
      </c>
      <c r="B51" s="17" t="s">
        <v>84</v>
      </c>
      <c r="C51" s="18" t="s">
        <v>85</v>
      </c>
      <c r="D51" s="32">
        <v>38355</v>
      </c>
      <c r="E51" s="32">
        <v>38716</v>
      </c>
      <c r="F51" s="14">
        <v>5023776</v>
      </c>
      <c r="G51" s="14">
        <v>243153</v>
      </c>
      <c r="H51" s="14"/>
      <c r="I51" s="14">
        <v>0</v>
      </c>
      <c r="J51" s="14">
        <v>1931530.7</v>
      </c>
      <c r="K51" s="14">
        <v>995907.2</v>
      </c>
      <c r="L51" s="14">
        <f t="shared" si="3"/>
        <v>7275530.7000000002</v>
      </c>
      <c r="M51" s="14">
        <f t="shared" si="1"/>
        <v>357</v>
      </c>
      <c r="N51" s="14" t="str">
        <f t="shared" si="2"/>
        <v>Privat</v>
      </c>
      <c r="O51" s="15"/>
      <c r="P51" s="15"/>
      <c r="Q51" s="15"/>
      <c r="R51" s="15"/>
      <c r="S51" s="15"/>
      <c r="T51" s="15"/>
      <c r="U51" s="16"/>
      <c r="V51" s="16"/>
      <c r="W51" s="16"/>
      <c r="X51" s="16"/>
      <c r="Y51" s="16"/>
      <c r="Z51" s="16"/>
      <c r="AA51" s="16"/>
    </row>
    <row r="52" spans="1:27" ht="24" customHeight="1" x14ac:dyDescent="0.25">
      <c r="A52" s="17">
        <v>48</v>
      </c>
      <c r="B52" s="17">
        <v>633</v>
      </c>
      <c r="C52" s="18" t="s">
        <v>86</v>
      </c>
      <c r="D52" s="32">
        <v>38354</v>
      </c>
      <c r="E52" s="32">
        <v>38717</v>
      </c>
      <c r="F52" s="14">
        <v>619493.5</v>
      </c>
      <c r="G52" s="14">
        <v>1366752.2</v>
      </c>
      <c r="H52" s="14">
        <v>101952.7</v>
      </c>
      <c r="I52" s="14">
        <v>0</v>
      </c>
      <c r="J52" s="14">
        <v>0</v>
      </c>
      <c r="K52" s="14">
        <v>0</v>
      </c>
      <c r="L52" s="14">
        <f t="shared" si="3"/>
        <v>2165269.4</v>
      </c>
      <c r="M52" s="14">
        <f t="shared" si="1"/>
        <v>359</v>
      </c>
      <c r="N52" s="14" t="str">
        <f t="shared" si="2"/>
        <v>Privat</v>
      </c>
      <c r="O52" s="15"/>
      <c r="P52" s="15"/>
      <c r="Q52" s="15"/>
      <c r="R52" s="15"/>
      <c r="S52" s="15"/>
      <c r="T52" s="15"/>
      <c r="U52" s="16"/>
      <c r="V52" s="16"/>
      <c r="W52" s="16"/>
      <c r="X52" s="16"/>
      <c r="Y52" s="16"/>
      <c r="Z52" s="16"/>
      <c r="AA52" s="16"/>
    </row>
    <row r="53" spans="1:27" ht="24" customHeight="1" x14ac:dyDescent="0.25">
      <c r="A53" s="17">
        <v>49</v>
      </c>
      <c r="B53" s="17" t="s">
        <v>87</v>
      </c>
      <c r="C53" s="18" t="s">
        <v>88</v>
      </c>
      <c r="D53" s="32">
        <v>38354</v>
      </c>
      <c r="E53" s="32">
        <v>39811</v>
      </c>
      <c r="F53" s="14">
        <v>4268028</v>
      </c>
      <c r="G53" s="14">
        <v>2239485</v>
      </c>
      <c r="H53" s="14"/>
      <c r="I53" s="14">
        <v>0</v>
      </c>
      <c r="J53" s="14">
        <v>210192.9</v>
      </c>
      <c r="K53" s="14">
        <v>87485.6</v>
      </c>
      <c r="L53" s="14">
        <f t="shared" si="3"/>
        <v>6795870.9000000004</v>
      </c>
      <c r="M53" s="14">
        <f t="shared" si="1"/>
        <v>1437</v>
      </c>
      <c r="N53" s="14" t="str">
        <f t="shared" si="2"/>
        <v>Privat</v>
      </c>
      <c r="O53" s="15"/>
      <c r="P53" s="15"/>
      <c r="Q53" s="15"/>
      <c r="R53" s="15"/>
      <c r="S53" s="15"/>
      <c r="T53" s="15"/>
      <c r="U53" s="16"/>
      <c r="V53" s="16"/>
      <c r="W53" s="16"/>
      <c r="X53" s="16"/>
      <c r="Y53" s="16"/>
      <c r="Z53" s="16"/>
      <c r="AA53" s="16"/>
    </row>
    <row r="54" spans="1:27" ht="24" customHeight="1" x14ac:dyDescent="0.25">
      <c r="A54" s="17">
        <v>50</v>
      </c>
      <c r="B54" s="17">
        <v>65</v>
      </c>
      <c r="C54" s="18" t="s">
        <v>89</v>
      </c>
      <c r="D54" s="32">
        <v>38355</v>
      </c>
      <c r="E54" s="32">
        <v>38716</v>
      </c>
      <c r="F54" s="14">
        <v>4337337.2</v>
      </c>
      <c r="G54" s="14">
        <v>2215028.9</v>
      </c>
      <c r="H54" s="14"/>
      <c r="I54" s="14">
        <v>0</v>
      </c>
      <c r="J54" s="14">
        <v>750973.3</v>
      </c>
      <c r="K54" s="14">
        <v>280806</v>
      </c>
      <c r="L54" s="14">
        <f t="shared" si="3"/>
        <v>7380410.3999999994</v>
      </c>
      <c r="M54" s="14">
        <f t="shared" si="1"/>
        <v>357</v>
      </c>
      <c r="N54" s="14" t="str">
        <f t="shared" si="2"/>
        <v>Privat</v>
      </c>
      <c r="O54" s="15"/>
      <c r="P54" s="15"/>
      <c r="Q54" s="15"/>
      <c r="R54" s="15"/>
      <c r="S54" s="15"/>
      <c r="T54" s="15"/>
      <c r="U54" s="16"/>
      <c r="V54" s="16"/>
      <c r="W54" s="16"/>
      <c r="X54" s="16"/>
      <c r="Y54" s="16"/>
      <c r="Z54" s="16"/>
      <c r="AA54" s="16"/>
    </row>
    <row r="55" spans="1:27" ht="24" customHeight="1" x14ac:dyDescent="0.25">
      <c r="A55" s="17">
        <v>51</v>
      </c>
      <c r="B55" s="17">
        <v>66</v>
      </c>
      <c r="C55" s="18" t="s">
        <v>90</v>
      </c>
      <c r="D55" s="32">
        <v>38354</v>
      </c>
      <c r="E55" s="32">
        <v>38714</v>
      </c>
      <c r="F55" s="14">
        <v>924795.8</v>
      </c>
      <c r="G55" s="14">
        <v>1488226.2</v>
      </c>
      <c r="H55" s="14"/>
      <c r="I55" s="14">
        <v>0</v>
      </c>
      <c r="J55" s="14">
        <v>260443.7</v>
      </c>
      <c r="K55" s="14">
        <v>132676</v>
      </c>
      <c r="L55" s="14">
        <f t="shared" si="3"/>
        <v>2750533.7</v>
      </c>
      <c r="M55" s="14">
        <f t="shared" si="1"/>
        <v>356</v>
      </c>
      <c r="N55" s="14" t="str">
        <f t="shared" si="2"/>
        <v>Privat</v>
      </c>
      <c r="O55" s="15"/>
      <c r="P55" s="15"/>
      <c r="Q55" s="15"/>
      <c r="R55" s="15"/>
      <c r="S55" s="15"/>
      <c r="T55" s="15"/>
      <c r="U55" s="16"/>
      <c r="V55" s="16"/>
      <c r="W55" s="16"/>
      <c r="X55" s="16"/>
      <c r="Y55" s="16"/>
      <c r="Z55" s="16"/>
      <c r="AA55" s="16"/>
    </row>
    <row r="56" spans="1:27" ht="24" customHeight="1" x14ac:dyDescent="0.25">
      <c r="A56" s="17">
        <v>52</v>
      </c>
      <c r="B56" s="17">
        <v>67</v>
      </c>
      <c r="C56" s="18" t="s">
        <v>91</v>
      </c>
      <c r="D56" s="32">
        <v>38354</v>
      </c>
      <c r="E56" s="32">
        <v>38716</v>
      </c>
      <c r="F56" s="14">
        <v>1611578.9</v>
      </c>
      <c r="G56" s="14">
        <v>767237.2</v>
      </c>
      <c r="H56" s="14"/>
      <c r="I56" s="14">
        <v>0</v>
      </c>
      <c r="J56" s="14">
        <v>127700.3</v>
      </c>
      <c r="K56" s="14">
        <v>85934.1</v>
      </c>
      <c r="L56" s="14">
        <f t="shared" si="3"/>
        <v>2583586.3999999994</v>
      </c>
      <c r="M56" s="14">
        <f t="shared" si="1"/>
        <v>358</v>
      </c>
      <c r="N56" s="14" t="str">
        <f t="shared" si="2"/>
        <v>Privat</v>
      </c>
      <c r="O56" s="15"/>
      <c r="P56" s="15"/>
      <c r="Q56" s="15"/>
      <c r="R56" s="15"/>
      <c r="S56" s="15"/>
      <c r="T56" s="15"/>
      <c r="U56" s="16"/>
      <c r="V56" s="16"/>
      <c r="W56" s="16"/>
      <c r="X56" s="16"/>
      <c r="Y56" s="16"/>
      <c r="Z56" s="16"/>
      <c r="AA56" s="16"/>
    </row>
    <row r="57" spans="1:27" ht="24" customHeight="1" x14ac:dyDescent="0.25">
      <c r="A57" s="17">
        <v>53</v>
      </c>
      <c r="B57" s="19">
        <v>70</v>
      </c>
      <c r="C57" s="18" t="s">
        <v>92</v>
      </c>
      <c r="D57" s="32">
        <v>38355</v>
      </c>
      <c r="E57" s="32">
        <v>38717</v>
      </c>
      <c r="F57" s="14">
        <v>7294500.7999999998</v>
      </c>
      <c r="G57" s="14">
        <v>12983513.300000001</v>
      </c>
      <c r="H57" s="14"/>
      <c r="I57" s="14">
        <v>2723650</v>
      </c>
      <c r="J57" s="14">
        <v>0</v>
      </c>
      <c r="K57" s="14">
        <v>0</v>
      </c>
      <c r="L57" s="14">
        <f t="shared" si="3"/>
        <v>23078736.100000001</v>
      </c>
      <c r="M57" s="14">
        <f t="shared" si="1"/>
        <v>358</v>
      </c>
      <c r="N57" s="14" t="str">
        <f t="shared" si="2"/>
        <v>Privat</v>
      </c>
      <c r="O57" s="15"/>
      <c r="P57" s="15"/>
      <c r="Q57" s="15"/>
      <c r="R57" s="15"/>
      <c r="S57" s="15"/>
      <c r="T57" s="15"/>
      <c r="U57" s="16"/>
      <c r="V57" s="16"/>
      <c r="W57" s="16"/>
      <c r="X57" s="16"/>
      <c r="Y57" s="16"/>
      <c r="Z57" s="16"/>
      <c r="AA57" s="16"/>
    </row>
    <row r="58" spans="1:27" ht="24" customHeight="1" x14ac:dyDescent="0.25">
      <c r="A58" s="17">
        <v>54</v>
      </c>
      <c r="B58" s="19" t="s">
        <v>93</v>
      </c>
      <c r="C58" s="18" t="s">
        <v>94</v>
      </c>
      <c r="D58" s="32">
        <v>38354</v>
      </c>
      <c r="E58" s="32">
        <v>39811</v>
      </c>
      <c r="F58" s="14">
        <v>1749232.5</v>
      </c>
      <c r="G58" s="14">
        <v>553561.5</v>
      </c>
      <c r="H58" s="14"/>
      <c r="I58" s="14">
        <v>0</v>
      </c>
      <c r="J58" s="14">
        <v>188126.1</v>
      </c>
      <c r="K58" s="14">
        <v>28936.1</v>
      </c>
      <c r="L58" s="14">
        <f t="shared" si="3"/>
        <v>2569085.1</v>
      </c>
      <c r="M58" s="14">
        <f t="shared" si="1"/>
        <v>1437</v>
      </c>
      <c r="N58" s="14" t="str">
        <f t="shared" si="2"/>
        <v>Privat</v>
      </c>
      <c r="O58" s="15"/>
      <c r="P58" s="15"/>
      <c r="Q58" s="15"/>
      <c r="R58" s="15"/>
      <c r="S58" s="15"/>
      <c r="T58" s="15"/>
      <c r="U58" s="16"/>
      <c r="V58" s="16"/>
      <c r="W58" s="16"/>
      <c r="X58" s="16"/>
      <c r="Y58" s="16"/>
      <c r="Z58" s="16"/>
      <c r="AA58" s="16"/>
    </row>
    <row r="59" spans="1:27" ht="24" customHeight="1" x14ac:dyDescent="0.25">
      <c r="A59" s="17">
        <v>55</v>
      </c>
      <c r="B59" s="17">
        <v>72</v>
      </c>
      <c r="C59" s="18" t="s">
        <v>95</v>
      </c>
      <c r="D59" s="32">
        <v>38354</v>
      </c>
      <c r="E59" s="32">
        <v>38716</v>
      </c>
      <c r="F59" s="14">
        <v>1519087.6</v>
      </c>
      <c r="G59" s="14">
        <v>40574</v>
      </c>
      <c r="H59" s="14"/>
      <c r="I59" s="14">
        <v>1021347.5</v>
      </c>
      <c r="J59" s="14">
        <v>930206</v>
      </c>
      <c r="K59" s="14">
        <v>408601.59999999998</v>
      </c>
      <c r="L59" s="14">
        <f t="shared" si="3"/>
        <v>3588285.1</v>
      </c>
      <c r="M59" s="14">
        <f t="shared" si="1"/>
        <v>358</v>
      </c>
      <c r="N59" s="14" t="str">
        <f t="shared" si="2"/>
        <v>Privat</v>
      </c>
      <c r="O59" s="15"/>
      <c r="P59" s="15"/>
      <c r="Q59" s="15"/>
      <c r="R59" s="15"/>
      <c r="S59" s="15"/>
      <c r="T59" s="15"/>
      <c r="U59" s="16"/>
      <c r="V59" s="16"/>
      <c r="W59" s="16"/>
      <c r="X59" s="16"/>
      <c r="Y59" s="16"/>
      <c r="Z59" s="16"/>
      <c r="AA59" s="16"/>
    </row>
    <row r="60" spans="1:27" ht="24" customHeight="1" x14ac:dyDescent="0.25">
      <c r="A60" s="17">
        <v>56</v>
      </c>
      <c r="B60" s="17">
        <v>73</v>
      </c>
      <c r="C60" s="18" t="s">
        <v>96</v>
      </c>
      <c r="D60" s="32">
        <v>38355</v>
      </c>
      <c r="E60" s="32">
        <v>38714</v>
      </c>
      <c r="F60" s="14">
        <v>970657.8</v>
      </c>
      <c r="G60" s="14">
        <v>0</v>
      </c>
      <c r="H60" s="14">
        <v>429324.9</v>
      </c>
      <c r="I60" s="14">
        <v>0</v>
      </c>
      <c r="J60" s="14">
        <v>152812.9</v>
      </c>
      <c r="K60" s="14">
        <v>287976.09999999998</v>
      </c>
      <c r="L60" s="14">
        <f t="shared" si="3"/>
        <v>1629864.6</v>
      </c>
      <c r="M60" s="14">
        <f t="shared" si="1"/>
        <v>355</v>
      </c>
      <c r="N60" s="14" t="str">
        <f t="shared" si="2"/>
        <v>Públic</v>
      </c>
      <c r="O60" s="15"/>
      <c r="P60" s="15"/>
      <c r="Q60" s="15"/>
      <c r="R60" s="15"/>
      <c r="S60" s="15"/>
      <c r="T60" s="15"/>
      <c r="U60" s="16"/>
      <c r="V60" s="16"/>
      <c r="W60" s="16"/>
      <c r="X60" s="16"/>
      <c r="Y60" s="16"/>
      <c r="Z60" s="16"/>
      <c r="AA60" s="16"/>
    </row>
    <row r="61" spans="1:27" ht="24" customHeight="1" x14ac:dyDescent="0.25">
      <c r="A61" s="17">
        <v>57</v>
      </c>
      <c r="B61" s="19" t="s">
        <v>97</v>
      </c>
      <c r="C61" s="18" t="s">
        <v>98</v>
      </c>
      <c r="D61" s="32">
        <v>38354</v>
      </c>
      <c r="E61" s="32">
        <v>38716</v>
      </c>
      <c r="F61" s="14">
        <v>17176474.399999999</v>
      </c>
      <c r="G61" s="14">
        <v>670461.6</v>
      </c>
      <c r="H61" s="14"/>
      <c r="I61" s="14">
        <v>2150099</v>
      </c>
      <c r="J61" s="14">
        <v>3475951.9</v>
      </c>
      <c r="K61" s="14">
        <v>2331138.9</v>
      </c>
      <c r="L61" s="14">
        <f t="shared" si="3"/>
        <v>23550056.899999999</v>
      </c>
      <c r="M61" s="14">
        <f t="shared" si="1"/>
        <v>358</v>
      </c>
      <c r="N61" s="14" t="str">
        <f t="shared" si="2"/>
        <v>Privat</v>
      </c>
      <c r="O61" s="15"/>
      <c r="P61" s="15"/>
      <c r="Q61" s="15"/>
      <c r="R61" s="15"/>
      <c r="S61" s="15"/>
      <c r="T61" s="15"/>
      <c r="U61" s="16"/>
      <c r="V61" s="16"/>
      <c r="W61" s="16"/>
      <c r="X61" s="16"/>
      <c r="Y61" s="16"/>
      <c r="Z61" s="16"/>
      <c r="AA61" s="16"/>
    </row>
    <row r="62" spans="1:27" ht="24" customHeight="1" x14ac:dyDescent="0.25">
      <c r="A62" s="17">
        <v>58</v>
      </c>
      <c r="B62" s="19">
        <v>75</v>
      </c>
      <c r="C62" s="18" t="s">
        <v>99</v>
      </c>
      <c r="D62" s="32">
        <v>38354</v>
      </c>
      <c r="E62" s="32">
        <v>38717</v>
      </c>
      <c r="F62" s="14">
        <v>0</v>
      </c>
      <c r="G62" s="14">
        <v>0</v>
      </c>
      <c r="H62" s="14">
        <v>7922968</v>
      </c>
      <c r="I62" s="14">
        <v>0</v>
      </c>
      <c r="J62" s="14">
        <v>0</v>
      </c>
      <c r="K62" s="14">
        <v>0</v>
      </c>
      <c r="L62" s="14">
        <f t="shared" si="3"/>
        <v>8000039</v>
      </c>
      <c r="M62" s="14">
        <f t="shared" si="1"/>
        <v>359</v>
      </c>
      <c r="N62" s="14" t="str">
        <f t="shared" si="2"/>
        <v>Públic</v>
      </c>
      <c r="O62" s="15"/>
      <c r="P62" s="15"/>
      <c r="Q62" s="15"/>
      <c r="R62" s="15"/>
      <c r="S62" s="15"/>
      <c r="T62" s="15"/>
      <c r="U62" s="16"/>
      <c r="V62" s="16"/>
      <c r="W62" s="16"/>
      <c r="X62" s="16"/>
      <c r="Y62" s="16"/>
      <c r="Z62" s="16"/>
      <c r="AA62" s="16"/>
    </row>
    <row r="63" spans="1:27" ht="24" customHeight="1" x14ac:dyDescent="0.25">
      <c r="A63" s="17">
        <v>59</v>
      </c>
      <c r="B63" s="19" t="s">
        <v>100</v>
      </c>
      <c r="C63" s="18" t="s">
        <v>101</v>
      </c>
      <c r="D63" s="32">
        <v>38355</v>
      </c>
      <c r="E63" s="32">
        <v>39811</v>
      </c>
      <c r="F63" s="14">
        <v>686061.7</v>
      </c>
      <c r="G63" s="14">
        <v>2132950.5</v>
      </c>
      <c r="H63" s="14">
        <v>4205746.0999999996</v>
      </c>
      <c r="I63" s="14">
        <v>0</v>
      </c>
      <c r="J63" s="14">
        <v>0</v>
      </c>
      <c r="K63" s="14">
        <v>0</v>
      </c>
      <c r="L63" s="14">
        <f t="shared" si="3"/>
        <v>7102924.2999999998</v>
      </c>
      <c r="M63" s="14">
        <f t="shared" si="1"/>
        <v>1436</v>
      </c>
      <c r="N63" s="14" t="str">
        <f t="shared" si="2"/>
        <v>Públic</v>
      </c>
      <c r="O63" s="15"/>
      <c r="P63" s="15"/>
      <c r="Q63" s="15"/>
      <c r="R63" s="15"/>
      <c r="S63" s="15"/>
      <c r="T63" s="15"/>
      <c r="U63" s="16"/>
      <c r="V63" s="16"/>
      <c r="W63" s="16"/>
      <c r="X63" s="16"/>
      <c r="Y63" s="16"/>
      <c r="Z63" s="16"/>
      <c r="AA63" s="16"/>
    </row>
    <row r="64" spans="1:27" ht="24" customHeight="1" x14ac:dyDescent="0.25">
      <c r="A64" s="17">
        <v>60</v>
      </c>
      <c r="B64" s="19" t="s">
        <v>102</v>
      </c>
      <c r="C64" s="18" t="s">
        <v>103</v>
      </c>
      <c r="D64" s="32">
        <v>38354</v>
      </c>
      <c r="E64" s="32">
        <v>38716</v>
      </c>
      <c r="F64" s="14">
        <v>1166535.5</v>
      </c>
      <c r="G64" s="14">
        <v>3112335.4</v>
      </c>
      <c r="H64" s="14">
        <v>7608021.5</v>
      </c>
      <c r="I64" s="14">
        <v>0</v>
      </c>
      <c r="J64" s="14">
        <v>0</v>
      </c>
      <c r="K64" s="14">
        <v>0</v>
      </c>
      <c r="L64" s="14">
        <f t="shared" si="3"/>
        <v>11963962.4</v>
      </c>
      <c r="M64" s="14">
        <f t="shared" si="1"/>
        <v>358</v>
      </c>
      <c r="N64" s="14" t="str">
        <f t="shared" si="2"/>
        <v>Públic</v>
      </c>
      <c r="O64" s="15"/>
      <c r="P64" s="15"/>
      <c r="Q64" s="15"/>
      <c r="R64" s="15"/>
      <c r="S64" s="15"/>
      <c r="T64" s="15"/>
      <c r="U64" s="16"/>
      <c r="V64" s="16"/>
      <c r="W64" s="16"/>
      <c r="X64" s="16"/>
      <c r="Y64" s="16"/>
      <c r="Z64" s="16"/>
      <c r="AA64" s="16"/>
    </row>
    <row r="65" spans="1:27" ht="24" customHeight="1" x14ac:dyDescent="0.25">
      <c r="A65" s="17">
        <v>61</v>
      </c>
      <c r="B65" s="19">
        <v>90</v>
      </c>
      <c r="C65" s="18" t="s">
        <v>104</v>
      </c>
      <c r="D65" s="32">
        <v>38354</v>
      </c>
      <c r="E65" s="32">
        <v>38714</v>
      </c>
      <c r="F65" s="14">
        <v>584087.19999999995</v>
      </c>
      <c r="G65" s="14">
        <v>249673.60000000001</v>
      </c>
      <c r="H65" s="14">
        <v>646423.80000000005</v>
      </c>
      <c r="I65" s="14">
        <v>0</v>
      </c>
      <c r="J65" s="14">
        <v>0</v>
      </c>
      <c r="K65" s="14">
        <v>0</v>
      </c>
      <c r="L65" s="14">
        <f t="shared" si="3"/>
        <v>1557252.6</v>
      </c>
      <c r="M65" s="14">
        <f t="shared" si="1"/>
        <v>356</v>
      </c>
      <c r="N65" s="14" t="str">
        <f t="shared" si="2"/>
        <v>Públic</v>
      </c>
      <c r="O65" s="15"/>
      <c r="P65" s="15"/>
      <c r="Q65" s="15"/>
      <c r="R65" s="15"/>
      <c r="S65" s="15"/>
      <c r="T65" s="15"/>
      <c r="U65" s="16"/>
      <c r="V65" s="16"/>
      <c r="W65" s="16"/>
      <c r="X65" s="16"/>
      <c r="Y65" s="16"/>
      <c r="Z65" s="16"/>
      <c r="AA65" s="16"/>
    </row>
    <row r="66" spans="1:27" ht="24" customHeight="1" x14ac:dyDescent="0.25">
      <c r="A66" s="17">
        <v>62</v>
      </c>
      <c r="B66" s="19">
        <v>91</v>
      </c>
      <c r="C66" s="18" t="s">
        <v>105</v>
      </c>
      <c r="D66" s="32">
        <v>38355</v>
      </c>
      <c r="E66" s="32">
        <v>38716</v>
      </c>
      <c r="F66" s="14">
        <v>173101.9</v>
      </c>
      <c r="G66" s="14">
        <v>0</v>
      </c>
      <c r="H66" s="14">
        <v>359453.7</v>
      </c>
      <c r="I66" s="14">
        <v>0</v>
      </c>
      <c r="J66" s="14">
        <v>0</v>
      </c>
      <c r="K66" s="14">
        <v>0</v>
      </c>
      <c r="L66" s="14">
        <f t="shared" si="3"/>
        <v>609626.6</v>
      </c>
      <c r="M66" s="14">
        <f t="shared" si="1"/>
        <v>357</v>
      </c>
      <c r="N66" s="14" t="str">
        <f t="shared" si="2"/>
        <v>Públic</v>
      </c>
      <c r="O66" s="15"/>
      <c r="P66" s="15"/>
      <c r="Q66" s="15"/>
      <c r="R66" s="15"/>
      <c r="S66" s="15"/>
      <c r="T66" s="15"/>
      <c r="U66" s="16"/>
      <c r="V66" s="16"/>
      <c r="W66" s="16"/>
      <c r="X66" s="16"/>
      <c r="Y66" s="16"/>
      <c r="Z66" s="16"/>
      <c r="AA66" s="16"/>
    </row>
    <row r="67" spans="1:27" ht="24" customHeight="1" x14ac:dyDescent="0.25">
      <c r="A67" s="17">
        <v>63</v>
      </c>
      <c r="B67" s="17" t="s">
        <v>106</v>
      </c>
      <c r="C67" s="18" t="s">
        <v>107</v>
      </c>
      <c r="D67" s="32">
        <v>38354</v>
      </c>
      <c r="E67" s="32">
        <v>38717</v>
      </c>
      <c r="F67" s="14">
        <v>2060702.6</v>
      </c>
      <c r="G67" s="14">
        <v>3646400.1</v>
      </c>
      <c r="H67" s="14">
        <v>952714</v>
      </c>
      <c r="I67" s="14">
        <v>251204.1</v>
      </c>
      <c r="J67" s="14">
        <v>1124247.5</v>
      </c>
      <c r="K67" s="14">
        <v>274558.90000000002</v>
      </c>
      <c r="L67" s="14">
        <f t="shared" si="3"/>
        <v>8112339.2999999998</v>
      </c>
      <c r="M67" s="14">
        <f t="shared" si="1"/>
        <v>359</v>
      </c>
      <c r="N67" s="14" t="str">
        <f t="shared" si="2"/>
        <v>Privat</v>
      </c>
      <c r="O67" s="15"/>
      <c r="P67" s="15"/>
      <c r="Q67" s="15"/>
      <c r="R67" s="15"/>
      <c r="S67" s="15"/>
      <c r="T67" s="15"/>
      <c r="U67" s="16"/>
      <c r="V67" s="16"/>
      <c r="W67" s="16"/>
      <c r="X67" s="16"/>
      <c r="Y67" s="16"/>
      <c r="Z67" s="16"/>
      <c r="AA67" s="16"/>
    </row>
    <row r="68" spans="1:27" ht="24" customHeight="1" x14ac:dyDescent="0.25">
      <c r="A68" s="17">
        <v>64</v>
      </c>
      <c r="B68" s="17">
        <v>93</v>
      </c>
      <c r="C68" s="18" t="s">
        <v>108</v>
      </c>
      <c r="D68" s="32">
        <v>38354</v>
      </c>
      <c r="E68" s="32">
        <v>39811</v>
      </c>
      <c r="F68" s="14">
        <v>279801.90000000002</v>
      </c>
      <c r="G68" s="14">
        <v>1499033.4</v>
      </c>
      <c r="H68" s="14"/>
      <c r="I68" s="14">
        <v>0</v>
      </c>
      <c r="J68" s="14">
        <v>0</v>
      </c>
      <c r="K68" s="14">
        <v>0</v>
      </c>
      <c r="L68" s="14">
        <f t="shared" si="3"/>
        <v>1857000.2999999998</v>
      </c>
      <c r="M68" s="14">
        <f t="shared" si="1"/>
        <v>1437</v>
      </c>
      <c r="N68" s="14" t="str">
        <f t="shared" si="2"/>
        <v>Privat</v>
      </c>
      <c r="O68" s="15"/>
      <c r="P68" s="15"/>
      <c r="Q68" s="15"/>
      <c r="R68" s="15"/>
      <c r="S68" s="15"/>
      <c r="T68" s="15"/>
      <c r="U68" s="16"/>
      <c r="V68" s="16"/>
      <c r="W68" s="16"/>
      <c r="X68" s="16"/>
      <c r="Y68" s="16"/>
      <c r="Z68" s="16"/>
      <c r="AA68" s="16"/>
    </row>
    <row r="69" spans="1:27" ht="24" customHeight="1" x14ac:dyDescent="0.25">
      <c r="A69" s="17">
        <v>65</v>
      </c>
      <c r="B69" s="17" t="s">
        <v>109</v>
      </c>
      <c r="C69" s="18" t="s">
        <v>110</v>
      </c>
      <c r="D69" s="32">
        <v>38355</v>
      </c>
      <c r="E69" s="32">
        <v>38716</v>
      </c>
      <c r="F69" s="14">
        <v>0</v>
      </c>
      <c r="G69" s="14">
        <v>1376833.1</v>
      </c>
      <c r="H69" s="14"/>
      <c r="I69" s="14">
        <v>0</v>
      </c>
      <c r="J69" s="14">
        <v>0</v>
      </c>
      <c r="K69" s="14">
        <v>0</v>
      </c>
      <c r="L69" s="14">
        <f t="shared" si="3"/>
        <v>1453904.1</v>
      </c>
      <c r="M69" s="14">
        <f t="shared" si="1"/>
        <v>357</v>
      </c>
      <c r="N69" s="14" t="str">
        <f t="shared" si="2"/>
        <v>Privat</v>
      </c>
      <c r="O69" s="15"/>
      <c r="P69" s="15"/>
      <c r="Q69" s="15"/>
      <c r="R69" s="15"/>
      <c r="S69" s="15"/>
      <c r="T69" s="15"/>
      <c r="U69" s="16"/>
      <c r="V69" s="16"/>
      <c r="W69" s="16"/>
      <c r="X69" s="16"/>
      <c r="Y69" s="16"/>
      <c r="Z69" s="16"/>
      <c r="AA69" s="16"/>
    </row>
    <row r="70" spans="1:27" ht="24" customHeight="1" x14ac:dyDescent="0.25">
      <c r="A70" s="22"/>
      <c r="B70" s="23"/>
      <c r="C70" s="24"/>
      <c r="D70" s="25"/>
      <c r="E70" s="25"/>
      <c r="F70" s="25">
        <f>SUM(F4:F68)</f>
        <v>182854494.40000004</v>
      </c>
      <c r="G70" s="25">
        <f t="shared" ref="G70:L70" si="4">SUM(G4:G68)</f>
        <v>94123038.499999985</v>
      </c>
      <c r="H70" s="25">
        <f t="shared" si="4"/>
        <v>24011829.399999999</v>
      </c>
      <c r="I70" s="25">
        <f t="shared" si="4"/>
        <v>42596854.300000004</v>
      </c>
      <c r="J70" s="25">
        <f t="shared" si="4"/>
        <v>62654388.399999991</v>
      </c>
      <c r="K70" s="25">
        <f t="shared" si="4"/>
        <v>46294437.000000015</v>
      </c>
      <c r="L70" s="25">
        <f t="shared" si="4"/>
        <v>411187328.00000006</v>
      </c>
      <c r="M70" s="25"/>
      <c r="N70" s="25"/>
      <c r="O70" s="15"/>
      <c r="P70" s="15"/>
      <c r="Q70" s="15"/>
      <c r="R70" s="15"/>
      <c r="S70" s="15"/>
      <c r="T70" s="15"/>
      <c r="U70" s="16"/>
      <c r="V70" s="16"/>
      <c r="W70" s="16"/>
      <c r="X70" s="16"/>
      <c r="Y70" s="16"/>
      <c r="Z70" s="16"/>
      <c r="AA70" s="16"/>
    </row>
    <row r="71" spans="1:27" ht="24" customHeight="1" x14ac:dyDescent="0.25">
      <c r="D71" s="27"/>
      <c r="E71" s="27"/>
      <c r="F71" s="27"/>
      <c r="G71" s="27"/>
      <c r="H71" s="27"/>
      <c r="I71" s="27"/>
      <c r="J71" s="27"/>
      <c r="K71" s="27"/>
      <c r="L71" s="27"/>
      <c r="U71" s="28"/>
      <c r="V71" s="28"/>
      <c r="W71" s="28"/>
      <c r="X71" s="28"/>
      <c r="Y71" s="28"/>
    </row>
    <row r="72" spans="1:27" ht="24" customHeight="1" x14ac:dyDescent="0.25">
      <c r="A72" s="29" t="s">
        <v>112</v>
      </c>
      <c r="U72" s="28"/>
      <c r="V72" s="28"/>
      <c r="W72" s="28"/>
      <c r="X72" s="28"/>
      <c r="Y72" s="28"/>
    </row>
    <row r="73" spans="1:27" ht="24" customHeight="1" x14ac:dyDescent="0.25">
      <c r="A73" s="30" t="s">
        <v>111</v>
      </c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</row>
    <row r="74" spans="1:27" x14ac:dyDescent="0.25">
      <c r="N74" s="15"/>
      <c r="O74" s="15"/>
      <c r="P74" s="15"/>
      <c r="Q74" s="15"/>
      <c r="R74" s="15"/>
      <c r="S74" s="28"/>
      <c r="T74" s="28"/>
      <c r="U74" s="28"/>
      <c r="V74" s="28"/>
      <c r="W74" s="28"/>
      <c r="X74" s="28"/>
      <c r="Y74" s="28"/>
    </row>
    <row r="76" spans="1:27" x14ac:dyDescent="0.25">
      <c r="B76" s="34" t="s">
        <v>2</v>
      </c>
      <c r="C76" s="35">
        <v>59</v>
      </c>
      <c r="F76" s="37" t="s">
        <v>118</v>
      </c>
      <c r="G76" s="38"/>
      <c r="H76" s="35">
        <f>COUNTBLANK(H5:H69)</f>
        <v>50</v>
      </c>
    </row>
    <row r="77" spans="1:27" ht="30.75" customHeight="1" x14ac:dyDescent="0.25">
      <c r="B77" s="33" t="s">
        <v>117</v>
      </c>
      <c r="C77" s="36" t="str">
        <f>IF(ISERROR(VLOOKUP(C76,A5:N69,3,FALSE)),"Codi inexistent",VLOOKUP(C76,A5:N69,3,FALSE))</f>
        <v>Serveis d'educació</v>
      </c>
      <c r="F77" s="37" t="s">
        <v>119</v>
      </c>
      <c r="G77" s="38"/>
      <c r="H77" s="14">
        <f>COUNTIF(F5:F69,"&gt;5000000")</f>
        <v>11</v>
      </c>
    </row>
    <row r="78" spans="1:27" x14ac:dyDescent="0.25">
      <c r="B78" s="33" t="s">
        <v>11</v>
      </c>
      <c r="C78" s="14">
        <f>IF(ISERROR(VLOOKUP(C76,A5:N69,12,FALSE)),"Codi inexistent",VLOOKUP(C76,A5:N69,12,FALSE))</f>
        <v>7102924.2999999998</v>
      </c>
    </row>
  </sheetData>
  <mergeCells count="2">
    <mergeCell ref="F76:G76"/>
    <mergeCell ref="F77:G77"/>
  </mergeCells>
  <hyperlinks>
    <hyperlink ref="A73" r:id="rId1"/>
  </hyperlinks>
  <pageMargins left="0.7" right="0.7" top="0.75" bottom="0.75" header="0.3" footer="0.3"/>
  <ignoredErrors>
    <ignoredError sqref="A5 A6:A13 B5:B7 B1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Taula distribució Usos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</dc:creator>
  <cp:lastModifiedBy>pat</cp:lastModifiedBy>
  <dcterms:created xsi:type="dcterms:W3CDTF">2014-07-10T15:55:11Z</dcterms:created>
  <dcterms:modified xsi:type="dcterms:W3CDTF">2014-07-16T14:02:10Z</dcterms:modified>
</cp:coreProperties>
</file>